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Unions\SEIU AHMG\2026 Bargaining\Proposals\AHS to SEIU\"/>
    </mc:Choice>
  </mc:AlternateContent>
  <xr:revisionPtr revIDLastSave="0" documentId="13_ncr:1_{EC035170-96B9-4499-B735-ABCE8BAB4B39}" xr6:coauthVersionLast="47" xr6:coauthVersionMax="47" xr10:uidLastSave="{00000000-0000-0000-0000-000000000000}"/>
  <bookViews>
    <workbookView xWindow="-110" yWindow="-110" windowWidth="25180" windowHeight="16260" xr2:uid="{E9BD3733-C008-41E8-852F-39133CDF217D}"/>
  </bookViews>
  <sheets>
    <sheet name="Summary"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7" i="2" l="1"/>
  <c r="G73" i="2" l="1"/>
  <c r="H73" i="2" s="1"/>
  <c r="I73" i="2" s="1"/>
  <c r="G74" i="2"/>
  <c r="H74" i="2" s="1"/>
  <c r="I74" i="2" s="1"/>
  <c r="F135" i="2" l="1"/>
  <c r="G135" i="2" s="1"/>
  <c r="H135" i="2" s="1"/>
</calcChain>
</file>

<file path=xl/sharedStrings.xml><?xml version="1.0" encoding="utf-8"?>
<sst xmlns="http://schemas.openxmlformats.org/spreadsheetml/2006/main" count="395" uniqueCount="268">
  <si>
    <t>Specialty</t>
  </si>
  <si>
    <t>Compensation Type</t>
  </si>
  <si>
    <t>Hours</t>
  </si>
  <si>
    <t>Description of Paycode</t>
  </si>
  <si>
    <t xml:space="preserve">Anesthesiology </t>
  </si>
  <si>
    <t>Embed call - see separate proposal</t>
  </si>
  <si>
    <t>Daytime in-house hours above FTE</t>
  </si>
  <si>
    <t>Daytime in-house hours above FTE or SAN</t>
  </si>
  <si>
    <t>Nighttime in-house hours above FTE or SAN</t>
  </si>
  <si>
    <t>In-house hours above FTE or SAN</t>
  </si>
  <si>
    <t>Home call for FTE/SAN per site</t>
  </si>
  <si>
    <t>Cardiology - Interventional</t>
  </si>
  <si>
    <t>Maintain embedded call - rates below are for excess</t>
  </si>
  <si>
    <t>Embedded Call:</t>
  </si>
  <si>
    <t>Weekday</t>
  </si>
  <si>
    <t>24 hour weekday home call above embedded call FTE or SAN</t>
  </si>
  <si>
    <t>Weekend/Holiday</t>
  </si>
  <si>
    <t>24 hour weekend home call above embedded call FTE or SAN</t>
  </si>
  <si>
    <t>In-house weekend hours for consults</t>
  </si>
  <si>
    <t>Weekend Echo Read</t>
  </si>
  <si>
    <t>Rate per Echo read on weekends</t>
  </si>
  <si>
    <t>Cardiology - Non-Invasive</t>
  </si>
  <si>
    <t>Dermatology</t>
  </si>
  <si>
    <t>Call Back</t>
  </si>
  <si>
    <t xml:space="preserve">Emergency Medicine </t>
  </si>
  <si>
    <t>Endocrinology</t>
  </si>
  <si>
    <t>Weekend</t>
  </si>
  <si>
    <t>Above FTE/SAN hourly</t>
  </si>
  <si>
    <t>Gastroenterology</t>
  </si>
  <si>
    <t>Home call weeknight for FTE/SAN for all sites</t>
  </si>
  <si>
    <t>Home call weekend/holiday for FTE/SAN for all sites</t>
  </si>
  <si>
    <t>Hourly Call-Back</t>
  </si>
  <si>
    <t>Hematology/Oncology</t>
  </si>
  <si>
    <t>Embedded Call: 75 days</t>
  </si>
  <si>
    <t>On Call</t>
  </si>
  <si>
    <t>Home call for FTE/SAN</t>
  </si>
  <si>
    <t>Above FTE/SAN Hourly</t>
  </si>
  <si>
    <t>ICU/Pulmonology</t>
  </si>
  <si>
    <t xml:space="preserve">In-House (SLH) </t>
  </si>
  <si>
    <t>In-house ICU shift at SLH above FTE or SAN</t>
  </si>
  <si>
    <t xml:space="preserve">In-House (HGH) </t>
  </si>
  <si>
    <t>In-house ICU shift at HGH above FTE or SAN</t>
  </si>
  <si>
    <t xml:space="preserve">Night (HGH, SLH) </t>
  </si>
  <si>
    <t>Weekend Backup (HGH, SLH)</t>
  </si>
  <si>
    <t>Backup home call for FTE/SAN</t>
  </si>
  <si>
    <t>Call Back (1st hour, no max)</t>
  </si>
  <si>
    <t>In-house night hours above FTE or SAN</t>
  </si>
  <si>
    <t>ICU Backup</t>
  </si>
  <si>
    <t>Pulm Consult</t>
  </si>
  <si>
    <t>In-house weekday hours above FTE or SAN</t>
  </si>
  <si>
    <t>Weeknight Onsite</t>
  </si>
  <si>
    <t>Weekend Onsite</t>
  </si>
  <si>
    <t>In-house weekend hours above FTE or SAN</t>
  </si>
  <si>
    <t>Jeopardy call for FTE/SAN</t>
  </si>
  <si>
    <t>Neurology</t>
  </si>
  <si>
    <t>Night Inpatient (HGH)</t>
  </si>
  <si>
    <t>Call-Back</t>
  </si>
  <si>
    <t>OB/GYN</t>
  </si>
  <si>
    <t>Extra Shift - Day</t>
  </si>
  <si>
    <t>In-house hours 7am-7pm above FTE or SAN</t>
  </si>
  <si>
    <t>Call-Back - Night</t>
  </si>
  <si>
    <t>In-house nighttime hours 7pm-7am above FTE or SAN</t>
  </si>
  <si>
    <t>Ophthalmology</t>
  </si>
  <si>
    <t xml:space="preserve">Orthopedics </t>
  </si>
  <si>
    <t>HGH Weekday</t>
  </si>
  <si>
    <t>Home call weedays for FTE/SAN per site, includes in-house time</t>
  </si>
  <si>
    <t>HGH Weekend day</t>
  </si>
  <si>
    <t>Home call weekend for FTE/SAN per site, includes in-house time</t>
  </si>
  <si>
    <t>Alameda Weekday</t>
  </si>
  <si>
    <t>Alameda Weekend Day</t>
  </si>
  <si>
    <t>SL Weekday</t>
  </si>
  <si>
    <t>SL Weekend Day</t>
  </si>
  <si>
    <t>Palliative Care</t>
  </si>
  <si>
    <t>Pathology</t>
  </si>
  <si>
    <t xml:space="preserve">Laboratory Night </t>
  </si>
  <si>
    <t>Laboratory Weekend</t>
  </si>
  <si>
    <t xml:space="preserve">Anatomic </t>
  </si>
  <si>
    <t>Plastic Surgery</t>
  </si>
  <si>
    <t>Home call weeknight for FTE/SAN</t>
  </si>
  <si>
    <t>Pain Medicine</t>
  </si>
  <si>
    <t>PM&amp;R</t>
  </si>
  <si>
    <t>Podiatry</t>
  </si>
  <si>
    <t>Embedded: 91 days</t>
  </si>
  <si>
    <t>Call</t>
  </si>
  <si>
    <t>Radiology - Diagnostic</t>
  </si>
  <si>
    <t>Extra Shift &amp; Weekday/Holiday</t>
  </si>
  <si>
    <t>In-house hours above FTE or SAN, includes overnight home call</t>
  </si>
  <si>
    <t>Week Night (5pm-8am)</t>
  </si>
  <si>
    <t>Radiology - Interventional</t>
  </si>
  <si>
    <t>Rheumatology</t>
  </si>
  <si>
    <t xml:space="preserve">Urology </t>
  </si>
  <si>
    <t>Weekend Day/Holiday In-House (8am-5pm)</t>
  </si>
  <si>
    <r>
      <t>In-house hours above FTE or SAN</t>
    </r>
    <r>
      <rPr>
        <strike/>
        <sz val="10"/>
        <color theme="1"/>
        <rFont val="Calibri"/>
        <family val="2"/>
        <scheme val="minor"/>
      </rPr>
      <t>, includes overnight home call</t>
    </r>
  </si>
  <si>
    <t>Weekend Pager Call</t>
  </si>
  <si>
    <t>Weekday Extra Shift  (8a-5p)</t>
  </si>
  <si>
    <t>On Call (Primary; HGH only)</t>
  </si>
  <si>
    <t>HGH</t>
  </si>
  <si>
    <t>SLH/AH</t>
  </si>
  <si>
    <t>No Embedded Call</t>
  </si>
  <si>
    <t>No embedded call</t>
  </si>
  <si>
    <t>Pager call</t>
  </si>
  <si>
    <t>Rates</t>
  </si>
  <si>
    <t>General In-House (7am-7pm)</t>
  </si>
  <si>
    <t>Trauma Night (7pm-7am)</t>
  </si>
  <si>
    <t>Trauma (7am-7pm)</t>
  </si>
  <si>
    <t>Trauma/Pain/ICU 7am-7pm</t>
  </si>
  <si>
    <t>$500*</t>
  </si>
  <si>
    <t>Weekday 12H Intervnetional Call</t>
  </si>
  <si>
    <t>12 hour (nightime) weekday home call above embedded call FTE or SAN</t>
  </si>
  <si>
    <t>$100*</t>
  </si>
  <si>
    <t>$1570*</t>
  </si>
  <si>
    <t>$1000*</t>
  </si>
  <si>
    <t>Weekend/Holiday 24H Interventional call</t>
  </si>
  <si>
    <t>Weekend Consult Rates Off hour Interventional rate</t>
  </si>
  <si>
    <t>Cardiology - Electrophysiology</t>
  </si>
  <si>
    <t>Off hour Electrophysiology rate</t>
  </si>
  <si>
    <t>Weekday 12H Non-Invasive call</t>
  </si>
  <si>
    <t>Weekend/Holiday 24H Non-Invasive rate</t>
  </si>
  <si>
    <t>Off hour Non-Invasive rate</t>
  </si>
  <si>
    <t>Shift Incentive (Side
letter)</t>
  </si>
  <si>
    <t>SAN/Above FTE (All sites, 7am12am) Effective 4/1/24 to 8/31/24</t>
  </si>
  <si>
    <t>800*</t>
  </si>
  <si>
    <t>1550*</t>
  </si>
  <si>
    <t>Per Diem Day Gastro</t>
  </si>
  <si>
    <t>In-House (AH)</t>
  </si>
  <si>
    <t>In-house ICU at AH above FTE</t>
  </si>
  <si>
    <t>SAN ICU Shift</t>
  </si>
  <si>
    <t>In-house ICU shift</t>
  </si>
  <si>
    <t>$510*</t>
  </si>
  <si>
    <t>250*</t>
  </si>
  <si>
    <t>200*</t>
  </si>
  <si>
    <t xml:space="preserve">ICU Weekend Day (SLH, AH) </t>
  </si>
  <si>
    <t>In-house shift at AH and SLH</t>
  </si>
  <si>
    <t>Nephrology</t>
  </si>
  <si>
    <t>Embedded call 1:6</t>
  </si>
  <si>
    <t>$400*</t>
  </si>
  <si>
    <t>On Call Weekday</t>
  </si>
  <si>
    <t>$650*</t>
  </si>
  <si>
    <t>$1500*</t>
  </si>
  <si>
    <t>$3000*</t>
  </si>
  <si>
    <t>$750*</t>
  </si>
  <si>
    <t>On-Site Weekday Ortho SAN</t>
  </si>
  <si>
    <t>$2500*</t>
  </si>
  <si>
    <t>$350*</t>
  </si>
  <si>
    <t>$660*</t>
  </si>
  <si>
    <t>In-House Hours above FTE/SAN</t>
  </si>
  <si>
    <t>$360*</t>
  </si>
  <si>
    <t>$840*</t>
  </si>
  <si>
    <t>Week Night and Weekend Night hourly on site call back rate</t>
  </si>
  <si>
    <t>$625*</t>
  </si>
  <si>
    <t>Week Night hourly call back on site rate</t>
  </si>
  <si>
    <t>Weekend IR pager call</t>
  </si>
  <si>
    <t>Weekend hourly call back on site rate</t>
  </si>
  <si>
    <t>Otorhinolaryngology</t>
  </si>
  <si>
    <t>$600*</t>
  </si>
  <si>
    <t>Home call for FTE</t>
  </si>
  <si>
    <t>Home Call for SAN</t>
  </si>
  <si>
    <t>$900*</t>
  </si>
  <si>
    <t>On Call SAN</t>
  </si>
  <si>
    <r>
      <t xml:space="preserve">12 </t>
    </r>
    <r>
      <rPr>
        <sz val="11"/>
        <color theme="1"/>
        <rFont val="Calibri"/>
        <family val="2"/>
      </rPr>
      <t>15</t>
    </r>
  </si>
  <si>
    <t>In-House overnight hourly rate</t>
  </si>
  <si>
    <t>Weeknight (5pm-8am)</t>
  </si>
  <si>
    <t xml:space="preserve">SAN/Above FTE </t>
  </si>
  <si>
    <r>
      <rPr>
        <sz val="11"/>
        <color theme="1"/>
        <rFont val="Calibri"/>
        <family val="2"/>
        <scheme val="minor"/>
      </rPr>
      <t xml:space="preserve">$255.70 </t>
    </r>
    <r>
      <rPr>
        <strike/>
        <sz val="11"/>
        <color theme="1"/>
        <rFont val="Calibri"/>
        <family val="2"/>
        <scheme val="minor"/>
      </rPr>
      <t>$234</t>
    </r>
  </si>
  <si>
    <r>
      <rPr>
        <sz val="11"/>
        <color theme="1"/>
        <rFont val="Calibri"/>
        <family val="2"/>
        <scheme val="minor"/>
      </rPr>
      <t>$262.25</t>
    </r>
    <r>
      <rPr>
        <strike/>
        <sz val="11"/>
        <color theme="1"/>
        <rFont val="Calibri"/>
        <family val="2"/>
        <scheme val="minor"/>
      </rPr>
      <t>$240</t>
    </r>
  </si>
  <si>
    <r>
      <t>$266</t>
    </r>
    <r>
      <rPr>
        <sz val="11"/>
        <color theme="1"/>
        <rFont val="Calibri"/>
        <family val="2"/>
        <scheme val="minor"/>
      </rPr>
      <t xml:space="preserve"> $290.67</t>
    </r>
  </si>
  <si>
    <r>
      <t xml:space="preserve">$246 </t>
    </r>
    <r>
      <rPr>
        <sz val="11"/>
        <color theme="1"/>
        <rFont val="Calibri"/>
        <family val="2"/>
        <scheme val="minor"/>
      </rPr>
      <t>$268.81</t>
    </r>
  </si>
  <si>
    <r>
      <rPr>
        <strike/>
        <sz val="11"/>
        <color theme="1"/>
        <rFont val="Calibri"/>
        <family val="2"/>
      </rPr>
      <t>Backup</t>
    </r>
    <r>
      <rPr>
        <sz val="11"/>
        <color theme="1"/>
        <rFont val="Calibri"/>
        <family val="2"/>
      </rPr>
      <t xml:space="preserve"> Primary Unrestricted Call</t>
    </r>
  </si>
  <si>
    <t>One physician shall provide compensated unrestricted call coverage on weekday nights and weekends. Weekday call shifts are 12 hours in length. Weekend call coverage consists of 2 12-hour call shifts back to back. These shifts may be done by the same physician or 2 different physicians.</t>
  </si>
  <si>
    <t>An interventional cardiologist may do concurrent call coverage (i.e., both interventional and non-invasive cardiology call). Physicians shall be eligible to receive 100% of the compensation for the non-invasive shift. A concurrent shift counts as one shift towards the embedded call requirement. Should an interventional cardiologist provide non-invasive call exclusively, they shall be eligible to receive 100% of the call payment, however, the call shift would not count towards their embedded days of call. Echo reads are done remotely and are separate and distinct from on-site services rendered on weekends for which physicians submit on-site hours.</t>
  </si>
  <si>
    <r>
      <t xml:space="preserve">$266.43 </t>
    </r>
    <r>
      <rPr>
        <strike/>
        <sz val="11"/>
        <color theme="1"/>
        <rFont val="Calibri"/>
        <family val="2"/>
      </rPr>
      <t>$243.82</t>
    </r>
  </si>
  <si>
    <r>
      <t xml:space="preserve">$363.73 </t>
    </r>
    <r>
      <rPr>
        <strike/>
        <sz val="11"/>
        <color theme="1"/>
        <rFont val="Calibri"/>
        <family val="2"/>
        <scheme val="minor"/>
      </rPr>
      <t>$332.86</t>
    </r>
  </si>
  <si>
    <r>
      <t xml:space="preserve">$237.81 </t>
    </r>
    <r>
      <rPr>
        <strike/>
        <sz val="11"/>
        <color theme="1"/>
        <rFont val="Calibri"/>
        <family val="2"/>
        <scheme val="minor"/>
      </rPr>
      <t>$217.63</t>
    </r>
  </si>
  <si>
    <r>
      <t xml:space="preserve">$150.52 </t>
    </r>
    <r>
      <rPr>
        <strike/>
        <sz val="11"/>
        <color theme="1"/>
        <rFont val="Calibri"/>
        <family val="2"/>
        <scheme val="minor"/>
      </rPr>
      <t>$137.75</t>
    </r>
  </si>
  <si>
    <r>
      <t xml:space="preserve">$246.25 </t>
    </r>
    <r>
      <rPr>
        <strike/>
        <sz val="11"/>
        <color theme="1"/>
        <rFont val="Calibri"/>
        <family val="2"/>
        <scheme val="minor"/>
      </rPr>
      <t>$225.35</t>
    </r>
  </si>
  <si>
    <r>
      <t xml:space="preserve">$2130.82 </t>
    </r>
    <r>
      <rPr>
        <strike/>
        <sz val="11"/>
        <color theme="1"/>
        <rFont val="Calibri"/>
        <family val="2"/>
        <scheme val="minor"/>
      </rPr>
      <t>$1950</t>
    </r>
  </si>
  <si>
    <r>
      <rPr>
        <strike/>
        <sz val="11"/>
        <color theme="1"/>
        <rFont val="Calibri"/>
        <family val="2"/>
      </rPr>
      <t>Backup</t>
    </r>
    <r>
      <rPr>
        <sz val="11"/>
        <color theme="1"/>
        <rFont val="Calibri"/>
        <family val="2"/>
      </rPr>
      <t xml:space="preserve"> Standby Pay</t>
    </r>
  </si>
  <si>
    <r>
      <t xml:space="preserve">$174.84 </t>
    </r>
    <r>
      <rPr>
        <strike/>
        <sz val="11"/>
        <color theme="1"/>
        <rFont val="Calibri"/>
        <family val="2"/>
        <scheme val="minor"/>
      </rPr>
      <t>$160</t>
    </r>
  </si>
  <si>
    <r>
      <t xml:space="preserve">$196.69 </t>
    </r>
    <r>
      <rPr>
        <strike/>
        <sz val="11"/>
        <color theme="1"/>
        <rFont val="Calibri"/>
        <family val="2"/>
        <scheme val="minor"/>
      </rPr>
      <t>$180</t>
    </r>
  </si>
  <si>
    <r>
      <t xml:space="preserve">$2622.54 </t>
    </r>
    <r>
      <rPr>
        <strike/>
        <sz val="11"/>
        <color theme="1"/>
        <rFont val="Calibri"/>
        <family val="2"/>
        <scheme val="minor"/>
      </rPr>
      <t>$2400</t>
    </r>
  </si>
  <si>
    <r>
      <t xml:space="preserve">$2,864.43 </t>
    </r>
    <r>
      <rPr>
        <strike/>
        <sz val="11"/>
        <color theme="1"/>
        <rFont val="Calibri"/>
        <family val="2"/>
        <scheme val="minor"/>
      </rPr>
      <t>$2,700</t>
    </r>
  </si>
  <si>
    <r>
      <t xml:space="preserve">$216.92 </t>
    </r>
    <r>
      <rPr>
        <strike/>
        <sz val="11"/>
        <color theme="1"/>
        <rFont val="Calibri"/>
        <family val="2"/>
        <scheme val="minor"/>
      </rPr>
      <t>$198.51</t>
    </r>
  </si>
  <si>
    <t>AHS DOES NOT AGREE, Changed back to original</t>
  </si>
  <si>
    <r>
      <t xml:space="preserve">$199.42 </t>
    </r>
    <r>
      <rPr>
        <strike/>
        <sz val="11"/>
        <color theme="1"/>
        <rFont val="Calibri"/>
        <family val="2"/>
        <scheme val="minor"/>
      </rPr>
      <t>$182.5</t>
    </r>
  </si>
  <si>
    <r>
      <t xml:space="preserve">$192.32 </t>
    </r>
    <r>
      <rPr>
        <strike/>
        <sz val="11"/>
        <color theme="1"/>
        <rFont val="Calibri"/>
        <family val="2"/>
        <scheme val="minor"/>
      </rPr>
      <t>$176</t>
    </r>
  </si>
  <si>
    <r>
      <rPr>
        <strike/>
        <sz val="11"/>
        <color theme="1"/>
        <rFont val="Calibri"/>
        <family val="2"/>
      </rPr>
      <t xml:space="preserve">Backup </t>
    </r>
    <r>
      <rPr>
        <sz val="11"/>
        <color theme="1"/>
        <rFont val="Calibri"/>
        <family val="2"/>
      </rPr>
      <t>Primary Unrestricted Call</t>
    </r>
  </si>
  <si>
    <r>
      <t xml:space="preserve">Maintain embedded call - rates below are for excess </t>
    </r>
    <r>
      <rPr>
        <sz val="10"/>
        <color theme="1"/>
        <rFont val="Calibri"/>
        <family val="2"/>
        <scheme val="minor"/>
      </rPr>
      <t>No embedded call</t>
    </r>
  </si>
  <si>
    <r>
      <t xml:space="preserve">$220.64 </t>
    </r>
    <r>
      <rPr>
        <strike/>
        <sz val="11"/>
        <color theme="1"/>
        <rFont val="Calibri"/>
        <family val="2"/>
        <scheme val="minor"/>
      </rPr>
      <t>$201.92</t>
    </r>
  </si>
  <si>
    <t>We'll need to discuss a long term plan, staffing, call expectation, clinic vs. laborist expectation, etc.</t>
  </si>
  <si>
    <r>
      <t xml:space="preserve">$144.47 </t>
    </r>
    <r>
      <rPr>
        <strike/>
        <sz val="11"/>
        <color theme="1"/>
        <rFont val="Calibri"/>
        <family val="2"/>
        <scheme val="minor"/>
      </rPr>
      <t>$132.21</t>
    </r>
  </si>
  <si>
    <r>
      <rPr>
        <strike/>
        <sz val="11"/>
        <color theme="1"/>
        <rFont val="Calibri"/>
        <family val="2"/>
      </rPr>
      <t xml:space="preserve">Embedded Call: 1:7 </t>
    </r>
    <r>
      <rPr>
        <sz val="11"/>
        <color theme="1"/>
        <rFont val="Calibri"/>
        <family val="2"/>
      </rPr>
      <t>Embedded Call: 52 days</t>
    </r>
  </si>
  <si>
    <r>
      <t xml:space="preserve">$191.23 </t>
    </r>
    <r>
      <rPr>
        <strike/>
        <sz val="11"/>
        <color theme="1"/>
        <rFont val="Calibri"/>
        <family val="2"/>
        <scheme val="minor"/>
      </rPr>
      <t>$175</t>
    </r>
  </si>
  <si>
    <r>
      <t>$246.74</t>
    </r>
    <r>
      <rPr>
        <strike/>
        <sz val="11"/>
        <color theme="1"/>
        <rFont val="Calibri"/>
        <family val="2"/>
        <scheme val="minor"/>
      </rPr>
      <t xml:space="preserve"> 225.8</t>
    </r>
  </si>
  <si>
    <t>Update rate to align w/ new rates? (Hasn't been done yet)</t>
  </si>
  <si>
    <r>
      <rPr>
        <sz val="11"/>
        <color theme="1"/>
        <rFont val="Calibri"/>
        <family val="2"/>
        <scheme val="minor"/>
      </rPr>
      <t>$156.42</t>
    </r>
    <r>
      <rPr>
        <strike/>
        <sz val="11"/>
        <color theme="1"/>
        <rFont val="Calibri"/>
        <family val="2"/>
        <scheme val="minor"/>
      </rPr>
      <t>$151.86</t>
    </r>
  </si>
  <si>
    <t>This is a clinical rate, when did this go into effect?</t>
  </si>
  <si>
    <r>
      <t xml:space="preserve">$238.40 </t>
    </r>
    <r>
      <rPr>
        <strike/>
        <sz val="11"/>
        <color theme="1"/>
        <rFont val="Calibri"/>
        <family val="2"/>
        <scheme val="minor"/>
      </rPr>
      <t>$218.17</t>
    </r>
  </si>
  <si>
    <r>
      <rPr>
        <sz val="11"/>
        <color theme="1"/>
        <rFont val="Calibri"/>
        <family val="2"/>
        <scheme val="minor"/>
      </rPr>
      <t xml:space="preserve">$188.60 </t>
    </r>
    <r>
      <rPr>
        <strike/>
        <sz val="11"/>
        <color theme="1"/>
        <rFont val="Calibri"/>
        <family val="2"/>
        <scheme val="minor"/>
      </rPr>
      <t>$172.6</t>
    </r>
  </si>
  <si>
    <r>
      <t xml:space="preserve">$141.85 </t>
    </r>
    <r>
      <rPr>
        <strike/>
        <sz val="11"/>
        <color theme="1"/>
        <rFont val="Calibri"/>
        <family val="2"/>
        <scheme val="minor"/>
      </rPr>
      <t>$129.81</t>
    </r>
  </si>
  <si>
    <r>
      <rPr>
        <sz val="11"/>
        <color theme="1"/>
        <rFont val="Calibri"/>
        <family val="2"/>
      </rPr>
      <t>$2,499.07</t>
    </r>
    <r>
      <rPr>
        <strike/>
        <sz val="11"/>
        <color theme="1"/>
        <rFont val="Calibri"/>
        <family val="2"/>
      </rPr>
      <t>$2287</t>
    </r>
  </si>
  <si>
    <r>
      <rPr>
        <sz val="11"/>
        <color theme="1"/>
        <rFont val="Calibri"/>
        <family val="2"/>
        <scheme val="minor"/>
      </rPr>
      <t xml:space="preserve">$277.55 </t>
    </r>
    <r>
      <rPr>
        <strike/>
        <sz val="11"/>
        <color theme="1"/>
        <rFont val="Calibri"/>
        <family val="2"/>
        <scheme val="minor"/>
      </rPr>
      <t>$254</t>
    </r>
  </si>
  <si>
    <r>
      <rPr>
        <sz val="11"/>
        <color theme="1"/>
        <rFont val="Calibri"/>
        <family val="2"/>
        <scheme val="minor"/>
      </rPr>
      <t xml:space="preserve">$2,831.26 </t>
    </r>
    <r>
      <rPr>
        <strike/>
        <sz val="11"/>
        <color theme="1"/>
        <rFont val="Calibri"/>
        <family val="2"/>
        <scheme val="minor"/>
      </rPr>
      <t>$2591</t>
    </r>
  </si>
  <si>
    <r>
      <rPr>
        <sz val="11"/>
        <color theme="1"/>
        <rFont val="Calibri"/>
        <family val="2"/>
        <scheme val="minor"/>
      </rPr>
      <t>$314.63 $</t>
    </r>
    <r>
      <rPr>
        <strike/>
        <sz val="11"/>
        <color theme="1"/>
        <rFont val="Calibri"/>
        <family val="2"/>
        <scheme val="minor"/>
      </rPr>
      <t>287.94</t>
    </r>
  </si>
  <si>
    <r>
      <rPr>
        <sz val="11"/>
        <color theme="1"/>
        <rFont val="Calibri"/>
        <family val="2"/>
        <scheme val="minor"/>
      </rPr>
      <t>$246.91</t>
    </r>
    <r>
      <rPr>
        <strike/>
        <sz val="11"/>
        <color theme="1"/>
        <rFont val="Calibri"/>
        <family val="2"/>
        <scheme val="minor"/>
      </rPr>
      <t xml:space="preserve"> $225.96</t>
    </r>
  </si>
  <si>
    <t>We'll need a long-term plan for this specialty.</t>
  </si>
  <si>
    <t>*Astericked Rates are not subject to COLA. COLA would be in addition to the rates listed below beginning July 1, 2026.</t>
  </si>
  <si>
    <r>
      <rPr>
        <strike/>
        <sz val="11"/>
        <color theme="1"/>
        <rFont val="Calibri"/>
        <family val="2"/>
        <scheme val="minor"/>
      </rPr>
      <t>On Call FTE weekday</t>
    </r>
    <r>
      <rPr>
        <sz val="11"/>
        <color rgb="FFFF0000"/>
        <rFont val="Calibri"/>
        <family val="2"/>
        <scheme val="minor"/>
      </rPr>
      <t xml:space="preserve">
</t>
    </r>
    <r>
      <rPr>
        <sz val="11"/>
        <color theme="1"/>
        <rFont val="Calibri"/>
        <family val="2"/>
        <scheme val="minor"/>
      </rPr>
      <t>On Call FTE weekday &amp; weekend</t>
    </r>
  </si>
  <si>
    <r>
      <t xml:space="preserve">$351.75 </t>
    </r>
    <r>
      <rPr>
        <strike/>
        <sz val="11"/>
        <color theme="1"/>
        <rFont val="Calibri"/>
        <family val="2"/>
        <scheme val="minor"/>
      </rPr>
      <t>$321.9</t>
    </r>
  </si>
  <si>
    <r>
      <t xml:space="preserve">91 Days
</t>
    </r>
    <r>
      <rPr>
        <sz val="11"/>
        <color theme="1"/>
        <rFont val="Calibri"/>
        <family val="2"/>
      </rPr>
      <t xml:space="preserve">Embedded: 91 days </t>
    </r>
    <r>
      <rPr>
        <strike/>
        <sz val="11"/>
        <color theme="1"/>
        <rFont val="Calibri"/>
        <family val="2"/>
      </rPr>
      <t xml:space="preserve"> (26 weekend 24-hour shifts and 65 weekday nights) on average</t>
    </r>
  </si>
  <si>
    <r>
      <rPr>
        <strike/>
        <sz val="11"/>
        <color theme="1"/>
        <rFont val="Calibri"/>
        <family val="2"/>
      </rPr>
      <t>91 Days</t>
    </r>
    <r>
      <rPr>
        <sz val="11"/>
        <color theme="1"/>
        <rFont val="Calibri"/>
        <family val="2"/>
      </rPr>
      <t xml:space="preserve">
Embedded: 91 days  </t>
    </r>
    <r>
      <rPr>
        <strike/>
        <sz val="11"/>
        <color theme="1"/>
        <rFont val="Calibri"/>
        <family val="2"/>
      </rPr>
      <t>(26 weekend 24-hour shifts and 65 weekday nights) on average</t>
    </r>
  </si>
  <si>
    <t xml:space="preserve">SAN/Above FTE (All sites, 11pm-7am) </t>
  </si>
  <si>
    <r>
      <rPr>
        <sz val="11"/>
        <color rgb="FFFF0000"/>
        <rFont val="Calibri"/>
        <family val="2"/>
        <scheme val="minor"/>
      </rPr>
      <t>2152.70</t>
    </r>
    <r>
      <rPr>
        <strike/>
        <sz val="11"/>
        <color rgb="FFFF0000"/>
        <rFont val="Calibri"/>
        <family val="2"/>
        <scheme val="minor"/>
      </rPr>
      <t xml:space="preserve"> 2090</t>
    </r>
  </si>
  <si>
    <r>
      <t xml:space="preserve">For ICU, only night call coverage shall count towards ICU's annual embedded call.  </t>
    </r>
    <r>
      <rPr>
        <strike/>
        <sz val="11"/>
        <color theme="1"/>
        <rFont val="Calibri"/>
        <family val="2"/>
      </rPr>
      <t xml:space="preserve">For Pulmonology, the physician is on call from </t>
    </r>
    <r>
      <rPr>
        <strike/>
        <sz val="11"/>
        <color rgb="FFFF0000"/>
        <rFont val="Calibri"/>
        <family val="2"/>
      </rPr>
      <t>6 PM to 10 am</t>
    </r>
    <r>
      <rPr>
        <strike/>
        <sz val="11"/>
        <color theme="1"/>
        <rFont val="Calibri"/>
        <family val="2"/>
      </rPr>
      <t xml:space="preserve">. </t>
    </r>
  </si>
  <si>
    <r>
      <rPr>
        <strike/>
        <sz val="11"/>
        <color theme="1"/>
        <rFont val="Calibri"/>
        <family val="2"/>
      </rPr>
      <t>Embedded Call: 21 nights</t>
    </r>
    <r>
      <rPr>
        <sz val="11"/>
        <color theme="1"/>
        <rFont val="Calibri"/>
        <family val="2"/>
      </rPr>
      <t xml:space="preserve">
Embedded Call: 21 nights </t>
    </r>
    <r>
      <rPr>
        <strike/>
        <sz val="11"/>
        <color theme="1"/>
        <rFont val="Calibri"/>
        <family val="2"/>
      </rPr>
      <t>(6 weekend 12-hour shifts and 15 weekday night shifts) on average</t>
    </r>
  </si>
  <si>
    <t>Weekday Onsite (HGH)</t>
  </si>
  <si>
    <r>
      <rPr>
        <strike/>
        <sz val="11"/>
        <color theme="1"/>
        <rFont val="Calibri"/>
        <family val="2"/>
      </rPr>
      <t>1:13 coverage</t>
    </r>
    <r>
      <rPr>
        <sz val="11"/>
        <color theme="1"/>
        <rFont val="Calibri"/>
        <family val="2"/>
      </rPr>
      <t xml:space="preserve">
HGH Embedded Call: 28 days</t>
    </r>
  </si>
  <si>
    <t>SLH Embedded Call: 24 days</t>
  </si>
  <si>
    <t>Hospital Medicine (HGH)</t>
  </si>
  <si>
    <t>Hospital Medicine (SLH)</t>
  </si>
  <si>
    <t>Weekday Onsite Above FTE</t>
  </si>
  <si>
    <t>Weeknight/Weekend Onsite Above Embedded</t>
  </si>
  <si>
    <r>
      <rPr>
        <sz val="11"/>
        <color rgb="FFFF0000"/>
        <rFont val="Calibri"/>
        <family val="2"/>
        <scheme val="minor"/>
      </rPr>
      <t xml:space="preserve">2060 </t>
    </r>
    <r>
      <rPr>
        <strike/>
        <sz val="11"/>
        <color rgb="FFFF0000"/>
        <rFont val="Calibri"/>
        <family val="2"/>
        <scheme val="minor"/>
      </rPr>
      <t>2000</t>
    </r>
  </si>
  <si>
    <r>
      <rPr>
        <sz val="11"/>
        <color theme="1"/>
        <rFont val="Calibri"/>
        <family val="2"/>
      </rPr>
      <t xml:space="preserve">SAN/Above FTE (Highland, weekday)  </t>
    </r>
    <r>
      <rPr>
        <strike/>
        <sz val="11"/>
        <color theme="1"/>
        <rFont val="Calibri"/>
        <family val="2"/>
      </rPr>
      <t>effective until 9/1/24</t>
    </r>
  </si>
  <si>
    <r>
      <rPr>
        <sz val="11"/>
        <color rgb="FFFF0000"/>
        <rFont val="Calibri"/>
        <family val="2"/>
        <scheme val="minor"/>
      </rPr>
      <t xml:space="preserve">2678 </t>
    </r>
    <r>
      <rPr>
        <strike/>
        <sz val="11"/>
        <color rgb="FFFF0000"/>
        <rFont val="Calibri"/>
        <family val="2"/>
        <scheme val="minor"/>
      </rPr>
      <t>2600</t>
    </r>
  </si>
  <si>
    <r>
      <rPr>
        <sz val="11"/>
        <color rgb="FFFF0000"/>
        <rFont val="Calibri"/>
        <family val="2"/>
        <scheme val="minor"/>
      </rPr>
      <t xml:space="preserve">2562.64 </t>
    </r>
    <r>
      <rPr>
        <strike/>
        <sz val="11"/>
        <color rgb="FFFF0000"/>
        <rFont val="Calibri"/>
        <family val="2"/>
        <scheme val="minor"/>
      </rPr>
      <t>2488</t>
    </r>
  </si>
  <si>
    <r>
      <rPr>
        <sz val="11"/>
        <color theme="1"/>
        <rFont val="Calibri"/>
        <family val="2"/>
        <scheme val="minor"/>
      </rPr>
      <t>2060</t>
    </r>
    <r>
      <rPr>
        <strike/>
        <sz val="11"/>
        <color theme="1"/>
        <rFont val="Calibri"/>
        <family val="2"/>
        <scheme val="minor"/>
      </rPr>
      <t xml:space="preserve"> 1900</t>
    </r>
  </si>
  <si>
    <r>
      <rPr>
        <strike/>
        <sz val="11"/>
        <color theme="1"/>
        <rFont val="Calibri"/>
        <family val="2"/>
      </rPr>
      <t>Embedded call 1:6</t>
    </r>
    <r>
      <rPr>
        <sz val="11"/>
        <color theme="1"/>
        <rFont val="Calibri"/>
        <family val="2"/>
      </rPr>
      <t xml:space="preserve">
Embedded Call: 61 days</t>
    </r>
    <r>
      <rPr>
        <strike/>
        <sz val="11"/>
        <color theme="1"/>
        <rFont val="Calibri"/>
        <family val="2"/>
      </rPr>
      <t xml:space="preserve"> (44 weekday nights and 17 weekend 24-hour shifts) on average</t>
    </r>
  </si>
  <si>
    <r>
      <t xml:space="preserve">32 Shifts </t>
    </r>
    <r>
      <rPr>
        <sz val="11"/>
        <color theme="1"/>
        <rFont val="Calibri"/>
        <family val="2"/>
      </rPr>
      <t>Embedded Call: 32 shifts</t>
    </r>
    <r>
      <rPr>
        <strike/>
        <sz val="11"/>
        <color theme="1"/>
        <rFont val="Calibri"/>
        <family val="2"/>
      </rPr>
      <t xml:space="preserve"> (9 weekend 12-hour shifts and 23 weekday shifts) on average</t>
    </r>
  </si>
  <si>
    <t>Primary Care (Now Includes Outpatient Pediatrics)</t>
  </si>
  <si>
    <t>Pediatrics (Inpatient)</t>
  </si>
  <si>
    <r>
      <rPr>
        <sz val="11"/>
        <color theme="1"/>
        <rFont val="Calibri"/>
        <family val="2"/>
      </rPr>
      <t xml:space="preserve">Embedded Call 1:4
Embedded: 91 days </t>
    </r>
    <r>
      <rPr>
        <strike/>
        <sz val="11"/>
        <color theme="1"/>
        <rFont val="Calibri"/>
        <family val="2"/>
      </rPr>
      <t xml:space="preserve"> (26 weekend 24-hour shifts and 65 weekday nights) on average</t>
    </r>
  </si>
  <si>
    <r>
      <rPr>
        <strike/>
        <sz val="11"/>
        <color theme="1"/>
        <rFont val="Calibri"/>
        <family val="2"/>
      </rPr>
      <t>Embedded Call: 1:10 (Weekday pager call)</t>
    </r>
    <r>
      <rPr>
        <sz val="11"/>
        <color theme="1"/>
        <rFont val="Calibri"/>
        <family val="2"/>
      </rPr>
      <t xml:space="preserve">
Embedded Call: </t>
    </r>
    <r>
      <rPr>
        <strike/>
        <sz val="11"/>
        <color theme="1"/>
        <rFont val="Calibri"/>
        <family val="2"/>
      </rPr>
      <t xml:space="preserve">37 </t>
    </r>
    <r>
      <rPr>
        <sz val="11"/>
        <color theme="1"/>
        <rFont val="Calibri"/>
        <family val="2"/>
      </rPr>
      <t xml:space="preserve"> </t>
    </r>
    <r>
      <rPr>
        <sz val="11"/>
        <color rgb="FF00B0F0"/>
        <rFont val="Calibri"/>
        <family val="2"/>
      </rPr>
      <t xml:space="preserve">26 </t>
    </r>
    <r>
      <rPr>
        <sz val="11"/>
        <color theme="1"/>
        <rFont val="Calibri"/>
        <family val="2"/>
      </rPr>
      <t>weekdays</t>
    </r>
  </si>
  <si>
    <r>
      <rPr>
        <strike/>
        <sz val="11"/>
        <color theme="1"/>
        <rFont val="Calibri"/>
        <family val="2"/>
      </rPr>
      <t>Embedded Call: 1:6 (Employer Accepts)</t>
    </r>
    <r>
      <rPr>
        <sz val="11"/>
        <color theme="1"/>
        <rFont val="Calibri"/>
        <family val="2"/>
      </rPr>
      <t xml:space="preserve">
Embedded Call: 61 days </t>
    </r>
    <r>
      <rPr>
        <strike/>
        <sz val="11"/>
        <color theme="1"/>
        <rFont val="Calibri"/>
        <family val="2"/>
      </rPr>
      <t>(44 weekday nights and 17 weekend 24-hour shifts)</t>
    </r>
    <r>
      <rPr>
        <sz val="11"/>
        <color theme="1"/>
        <rFont val="Calibri"/>
        <family val="2"/>
      </rPr>
      <t xml:space="preserve"> on average</t>
    </r>
  </si>
  <si>
    <r>
      <t xml:space="preserve">Home call </t>
    </r>
    <r>
      <rPr>
        <strike/>
        <sz val="10"/>
        <color theme="1"/>
        <rFont val="Calibri"/>
        <family val="2"/>
        <scheme val="minor"/>
      </rPr>
      <t xml:space="preserve">for </t>
    </r>
    <r>
      <rPr>
        <b/>
        <strike/>
        <u/>
        <sz val="10"/>
        <color theme="1"/>
        <rFont val="Calibri"/>
        <family val="2"/>
        <scheme val="minor"/>
      </rPr>
      <t xml:space="preserve">above </t>
    </r>
    <r>
      <rPr>
        <strike/>
        <sz val="10"/>
        <color theme="1"/>
        <rFont val="Calibri"/>
        <family val="2"/>
        <scheme val="minor"/>
      </rPr>
      <t>FTE/SAN per site</t>
    </r>
  </si>
  <si>
    <r>
      <t xml:space="preserve">255 </t>
    </r>
    <r>
      <rPr>
        <strike/>
        <sz val="11"/>
        <color theme="1"/>
        <rFont val="Calibri"/>
        <family val="2"/>
        <scheme val="minor"/>
      </rPr>
      <t>209.76</t>
    </r>
  </si>
  <si>
    <t>New Tier 3 in management proposal</t>
  </si>
  <si>
    <r>
      <t xml:space="preserve">215.03 </t>
    </r>
    <r>
      <rPr>
        <sz val="11"/>
        <color theme="1"/>
        <rFont val="Calibri"/>
        <family val="2"/>
        <scheme val="minor"/>
      </rPr>
      <t>$214.92</t>
    </r>
    <r>
      <rPr>
        <strike/>
        <sz val="11"/>
        <color theme="1"/>
        <rFont val="Calibri"/>
        <family val="2"/>
        <scheme val="minor"/>
      </rPr>
      <t xml:space="preserve"> 196.68</t>
    </r>
  </si>
  <si>
    <r>
      <rPr>
        <strike/>
        <sz val="11"/>
        <color theme="1"/>
        <rFont val="Calibri"/>
        <family val="2"/>
        <scheme val="minor"/>
      </rPr>
      <t xml:space="preserve"> 193.17 </t>
    </r>
    <r>
      <rPr>
        <sz val="11"/>
        <color theme="1"/>
        <rFont val="Calibri"/>
        <family val="2"/>
        <scheme val="minor"/>
      </rPr>
      <t>$193.06</t>
    </r>
    <r>
      <rPr>
        <strike/>
        <sz val="11"/>
        <color theme="1"/>
        <rFont val="Calibri"/>
        <family val="2"/>
        <scheme val="minor"/>
      </rPr>
      <t xml:space="preserve"> </t>
    </r>
    <r>
      <rPr>
        <sz val="11"/>
        <color theme="1"/>
        <rFont val="Calibri"/>
        <family val="2"/>
        <scheme val="minor"/>
      </rPr>
      <t>$</t>
    </r>
    <r>
      <rPr>
        <strike/>
        <sz val="11"/>
        <color theme="1"/>
        <rFont val="Calibri"/>
        <family val="2"/>
        <scheme val="minor"/>
      </rPr>
      <t>176.68</t>
    </r>
  </si>
  <si>
    <t>Not sure what the discrepancy is here and how you are getting 0.11 cents more, math is over to the right</t>
  </si>
  <si>
    <r>
      <rPr>
        <sz val="11"/>
        <color theme="1"/>
        <rFont val="Calibri"/>
        <family val="2"/>
        <scheme val="minor"/>
      </rPr>
      <t>$163.40</t>
    </r>
    <r>
      <rPr>
        <strike/>
        <sz val="11"/>
        <color theme="1"/>
        <rFont val="Calibri"/>
        <family val="2"/>
        <scheme val="minor"/>
      </rPr>
      <t xml:space="preserve"> $163.50 $149.53</t>
    </r>
  </si>
  <si>
    <r>
      <rPr>
        <sz val="11"/>
        <color theme="1"/>
        <rFont val="Calibri"/>
        <family val="2"/>
        <scheme val="minor"/>
      </rPr>
      <t xml:space="preserve">$174.18 </t>
    </r>
    <r>
      <rPr>
        <strike/>
        <sz val="11"/>
        <color theme="1"/>
        <rFont val="Calibri"/>
        <family val="2"/>
        <scheme val="minor"/>
      </rPr>
      <t>$130 $142.05</t>
    </r>
  </si>
  <si>
    <t>Rate already includes the most recent COLA. No added COLA from 7/1/26 - 6/30/27</t>
  </si>
  <si>
    <r>
      <rPr>
        <strike/>
        <sz val="11"/>
        <color theme="1"/>
        <rFont val="Calibri"/>
        <family val="2"/>
      </rPr>
      <t xml:space="preserve">Weekday </t>
    </r>
    <r>
      <rPr>
        <sz val="11"/>
        <color theme="1"/>
        <rFont val="Calibri"/>
        <family val="2"/>
      </rPr>
      <t>Weekday Practice Call</t>
    </r>
  </si>
  <si>
    <r>
      <rPr>
        <strike/>
        <sz val="11"/>
        <color theme="1"/>
        <rFont val="Calibri"/>
        <family val="2"/>
      </rPr>
      <t>Effective 9/1/24</t>
    </r>
    <r>
      <rPr>
        <sz val="11"/>
        <color theme="1"/>
        <rFont val="Calibri"/>
        <family val="2"/>
      </rPr>
      <t xml:space="preserve"> SAN/Above FTE (Highland, weekends, nights) - 9 Hour Shift</t>
    </r>
  </si>
  <si>
    <r>
      <rPr>
        <strike/>
        <sz val="11"/>
        <color theme="1"/>
        <rFont val="Calibri"/>
        <family val="2"/>
      </rPr>
      <t xml:space="preserve">Effective 9/1/24 </t>
    </r>
    <r>
      <rPr>
        <sz val="11"/>
        <color theme="1"/>
        <rFont val="Calibri"/>
        <family val="2"/>
      </rPr>
      <t>SAN/Above FTE (SLH/AH M-F day, 7a-12am Start) 9 -Hour Shift</t>
    </r>
  </si>
  <si>
    <r>
      <rPr>
        <strike/>
        <sz val="11"/>
        <color theme="1"/>
        <rFont val="Calibri"/>
        <family val="2"/>
      </rPr>
      <t xml:space="preserve">Effective 9/1/24 </t>
    </r>
    <r>
      <rPr>
        <sz val="11"/>
        <color theme="1"/>
        <rFont val="Calibri"/>
        <family val="2"/>
      </rPr>
      <t>SAN/Above FTE (SLH/AH 11pm-7am) 8-Hour Shift</t>
    </r>
  </si>
  <si>
    <r>
      <rPr>
        <strike/>
        <sz val="11"/>
        <color theme="1"/>
        <rFont val="Calibri"/>
        <family val="2"/>
      </rPr>
      <t>Effective 9/1/24</t>
    </r>
    <r>
      <rPr>
        <sz val="11"/>
        <color theme="1"/>
        <rFont val="Calibri"/>
        <family val="2"/>
      </rPr>
      <t xml:space="preserve"> SAN/Above FTE (SLH/AH Sat-Sun 7am-12am) (9 Hour Shift)</t>
    </r>
  </si>
  <si>
    <t>AHS provided modeling file as requested, supported changes outlined in the file</t>
  </si>
  <si>
    <t>Reject</t>
  </si>
  <si>
    <r>
      <rPr>
        <strike/>
        <sz val="11"/>
        <color theme="1"/>
        <rFont val="Calibri"/>
        <family val="2"/>
        <scheme val="minor"/>
      </rPr>
      <t>$749</t>
    </r>
    <r>
      <rPr>
        <sz val="11"/>
        <color theme="1"/>
        <rFont val="Calibri"/>
        <family val="2"/>
        <scheme val="minor"/>
      </rPr>
      <t xml:space="preserve"> </t>
    </r>
    <r>
      <rPr>
        <strike/>
        <sz val="11"/>
        <color theme="1"/>
        <rFont val="Calibri"/>
        <family val="2"/>
        <scheme val="minor"/>
      </rPr>
      <t>$950</t>
    </r>
    <r>
      <rPr>
        <sz val="11"/>
        <color theme="1"/>
        <rFont val="Calibri"/>
        <family val="2"/>
        <scheme val="minor"/>
      </rPr>
      <t xml:space="preserve"> 630</t>
    </r>
    <r>
      <rPr>
        <strike/>
        <sz val="11"/>
        <color theme="1"/>
        <rFont val="Calibri"/>
        <family val="2"/>
        <scheme val="minor"/>
      </rPr>
      <t>*</t>
    </r>
  </si>
  <si>
    <r>
      <t>$469</t>
    </r>
    <r>
      <rPr>
        <sz val="11"/>
        <color theme="1"/>
        <rFont val="Calibri"/>
        <family val="2"/>
        <scheme val="minor"/>
      </rPr>
      <t xml:space="preserve"> </t>
    </r>
    <r>
      <rPr>
        <strike/>
        <sz val="11"/>
        <color theme="1"/>
        <rFont val="Calibri"/>
        <family val="2"/>
        <scheme val="minor"/>
      </rPr>
      <t xml:space="preserve">$600 </t>
    </r>
    <r>
      <rPr>
        <sz val="11"/>
        <color theme="1"/>
        <rFont val="Calibri"/>
        <family val="2"/>
        <scheme val="minor"/>
      </rPr>
      <t>394</t>
    </r>
    <r>
      <rPr>
        <strike/>
        <sz val="11"/>
        <color theme="1"/>
        <rFont val="Calibri"/>
        <family val="2"/>
        <scheme val="minor"/>
      </rPr>
      <t>*</t>
    </r>
  </si>
  <si>
    <t>Reject, maintain prior call day requirements</t>
  </si>
  <si>
    <r>
      <t xml:space="preserve">Adult
Embedded: 28 Days
Embedded: 28 Days </t>
    </r>
    <r>
      <rPr>
        <strike/>
        <sz val="11"/>
        <color theme="1"/>
        <rFont val="Calibri"/>
        <family val="2"/>
      </rPr>
      <t xml:space="preserve">(20 weekday nights and 8 weekend 24-hour shifts) </t>
    </r>
    <r>
      <rPr>
        <sz val="11"/>
        <color theme="1"/>
        <rFont val="Calibri"/>
        <family val="2"/>
      </rPr>
      <t>on average</t>
    </r>
  </si>
  <si>
    <t>Adult</t>
  </si>
  <si>
    <t>Pediatrics</t>
  </si>
  <si>
    <t>Home Practice call weeknight for FTE/SAN</t>
  </si>
  <si>
    <t>Home practice call weekend for FTE/SAN</t>
  </si>
  <si>
    <t>AHS agrees to increase to $250</t>
  </si>
  <si>
    <t>AHS Responses Sept. 15</t>
  </si>
  <si>
    <t>AHS accepts.</t>
  </si>
  <si>
    <t>TBD on call, question out to physician.</t>
  </si>
  <si>
    <t>AHS Responses Sept. 18</t>
  </si>
  <si>
    <r>
      <rPr>
        <b/>
        <sz val="11"/>
        <color theme="1"/>
        <rFont val="Calibri"/>
        <family val="2"/>
        <scheme val="minor"/>
      </rPr>
      <t xml:space="preserve">REJECTED BY AHS 9:18: </t>
    </r>
    <r>
      <rPr>
        <sz val="11"/>
        <color theme="1"/>
        <rFont val="Calibri"/>
        <family val="2"/>
        <scheme val="minor"/>
      </rPr>
      <t xml:space="preserve">Embeded call shifts represent the maximum amount of call that will be paid by the physcians salary. It is not intended as required number of shifts to be fullfilled per physician. </t>
    </r>
  </si>
  <si>
    <r>
      <rPr>
        <sz val="11"/>
        <rFont val="Calibri"/>
        <family val="2"/>
      </rPr>
      <t xml:space="preserve">$225* </t>
    </r>
    <r>
      <rPr>
        <strike/>
        <sz val="11"/>
        <color theme="1"/>
        <rFont val="Calibri"/>
        <family val="2"/>
      </rPr>
      <t>180*</t>
    </r>
  </si>
  <si>
    <r>
      <t xml:space="preserve">Pediatrics:
Embedded: 28 </t>
    </r>
    <r>
      <rPr>
        <strike/>
        <sz val="11"/>
        <color theme="1"/>
        <rFont val="Calibri"/>
        <family val="2"/>
      </rPr>
      <t>61 Days</t>
    </r>
    <r>
      <rPr>
        <sz val="11"/>
        <color theme="1"/>
        <rFont val="Calibri"/>
        <family val="2"/>
      </rPr>
      <t xml:space="preserve">
Embedded:</t>
    </r>
    <r>
      <rPr>
        <strike/>
        <sz val="11"/>
        <color theme="1"/>
        <rFont val="Calibri"/>
        <family val="2"/>
      </rPr>
      <t xml:space="preserve"> </t>
    </r>
    <r>
      <rPr>
        <sz val="11"/>
        <color theme="1"/>
        <rFont val="Calibri"/>
        <family val="2"/>
      </rPr>
      <t xml:space="preserve">28 </t>
    </r>
    <r>
      <rPr>
        <strike/>
        <sz val="11"/>
        <color theme="1"/>
        <rFont val="Calibri"/>
        <family val="2"/>
      </rPr>
      <t>61 Days</t>
    </r>
    <r>
      <rPr>
        <sz val="11"/>
        <color theme="1"/>
        <rFont val="Calibri"/>
        <family val="2"/>
      </rPr>
      <t xml:space="preserve"> </t>
    </r>
    <r>
      <rPr>
        <strike/>
        <sz val="11"/>
        <color theme="1"/>
        <rFont val="Calibri"/>
        <family val="2"/>
      </rPr>
      <t xml:space="preserve">(20 weekday nights and 8 weekend 24-hour shifts) </t>
    </r>
    <r>
      <rPr>
        <sz val="11"/>
        <color theme="1"/>
        <rFont val="Calibri"/>
        <family val="2"/>
      </rPr>
      <t>on average</t>
    </r>
  </si>
  <si>
    <r>
      <rPr>
        <sz val="11"/>
        <rFont val="Calibri"/>
        <family val="2"/>
      </rPr>
      <t xml:space="preserve">$225* </t>
    </r>
    <r>
      <rPr>
        <strike/>
        <sz val="11"/>
        <rFont val="Calibri"/>
        <family val="2"/>
      </rPr>
      <t>20</t>
    </r>
    <r>
      <rPr>
        <strike/>
        <sz val="11"/>
        <color theme="1"/>
        <rFont val="Calibri"/>
        <family val="2"/>
      </rPr>
      <t>0*</t>
    </r>
    <r>
      <rPr>
        <sz val="11"/>
        <color theme="1"/>
        <rFont val="Calibri"/>
        <family val="2"/>
      </rPr>
      <t xml:space="preserve"> </t>
    </r>
  </si>
  <si>
    <r>
      <t xml:space="preserve">PROPOSED BY AHS 9/18: Each physician is required to meet the annual embedded call days as an expectation of their base salary unless there are not call days available due to a higher number of employed physicians.  If a department is fully staffed and the physicians are providing equal call coverage </t>
    </r>
    <r>
      <rPr>
        <b/>
        <sz val="11"/>
        <color rgb="FFFFFF00"/>
        <rFont val="Calibri"/>
        <family val="2"/>
        <scheme val="minor"/>
      </rPr>
      <t>(pro-rated by FTE</t>
    </r>
    <r>
      <rPr>
        <b/>
        <sz val="11"/>
        <color theme="1"/>
        <rFont val="Calibri"/>
        <family val="2"/>
        <scheme val="minor"/>
      </rPr>
      <t>), it may result in less call days provided than the stated embedded call days.</t>
    </r>
  </si>
  <si>
    <r>
      <t xml:space="preserve">104 days </t>
    </r>
    <r>
      <rPr>
        <sz val="11"/>
        <color theme="1"/>
        <rFont val="Calibri"/>
        <family val="2"/>
      </rPr>
      <t xml:space="preserve">Embedded Call: </t>
    </r>
    <r>
      <rPr>
        <strike/>
        <sz val="11"/>
        <color theme="1"/>
        <rFont val="Calibri"/>
        <family val="2"/>
      </rPr>
      <t>68 days</t>
    </r>
    <r>
      <rPr>
        <sz val="11"/>
        <color theme="1"/>
        <rFont val="Calibri"/>
        <family val="2"/>
      </rPr>
      <t xml:space="preserve"> </t>
    </r>
    <r>
      <rPr>
        <strike/>
        <sz val="11"/>
        <color theme="1"/>
        <rFont val="Calibri"/>
        <family val="2"/>
      </rPr>
      <t>104</t>
    </r>
    <r>
      <rPr>
        <sz val="11"/>
        <color theme="1"/>
        <rFont val="Calibri"/>
        <family val="2"/>
      </rPr>
      <t xml:space="preserve"> </t>
    </r>
    <r>
      <rPr>
        <sz val="11"/>
        <color rgb="FFFFFF00"/>
        <rFont val="Calibri"/>
        <family val="2"/>
      </rPr>
      <t>96 day</t>
    </r>
    <r>
      <rPr>
        <strike/>
        <sz val="11"/>
        <color rgb="FFFFFF00"/>
        <rFont val="Calibri"/>
        <family val="2"/>
      </rPr>
      <t>s</t>
    </r>
    <r>
      <rPr>
        <sz val="11"/>
        <color theme="1"/>
        <rFont val="Calibri"/>
        <family val="2"/>
      </rPr>
      <t xml:space="preserve"> </t>
    </r>
    <r>
      <rPr>
        <strike/>
        <sz val="11"/>
        <color theme="1"/>
        <rFont val="Calibri"/>
        <family val="2"/>
      </rPr>
      <t>(74 weekday nights and 30 weekend 24-hour shifts) on average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</si>
</sst>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00"/>
    <numFmt numFmtId="165" formatCode="_(* #,##0_)&quot; &quot;;_(* \(#,##0\)&quot; &quot;;_(* &quot;- &quot;_);_(@_)"/>
    <numFmt numFmtId="166" formatCode="_(&quot;$&quot;* #,##0_)&quot; &quot;;_(&quot;$&quot;* \(#,##0\)&quot; &quot;;_(&quot;$&quot;* &quot;- &quot;_);_(@_)"/>
  </numFmts>
  <fonts count="26" x14ac:knownFonts="1">
    <font>
      <sz val="11"/>
      <color theme="1"/>
      <name val="Calibri"/>
      <family val="2"/>
      <scheme val="minor"/>
    </font>
    <font>
      <b/>
      <sz val="11"/>
      <color theme="1"/>
      <name val="Calibri"/>
      <family val="2"/>
    </font>
    <font>
      <b/>
      <sz val="10"/>
      <color theme="1"/>
      <name val="Calibri"/>
      <family val="2"/>
      <scheme val="minor"/>
    </font>
    <font>
      <sz val="11"/>
      <color theme="1"/>
      <name val="Calibri"/>
      <family val="2"/>
    </font>
    <font>
      <sz val="10"/>
      <color theme="1"/>
      <name val="Calibri"/>
      <family val="2"/>
      <scheme val="minor"/>
    </font>
    <font>
      <strike/>
      <sz val="11"/>
      <color theme="1"/>
      <name val="Calibri"/>
      <family val="2"/>
    </font>
    <font>
      <b/>
      <strike/>
      <sz val="11"/>
      <color theme="1"/>
      <name val="Calibri"/>
      <family val="2"/>
    </font>
    <font>
      <strike/>
      <sz val="10"/>
      <color theme="1"/>
      <name val="Calibri"/>
      <family val="2"/>
      <scheme val="minor"/>
    </font>
    <font>
      <strike/>
      <sz val="11"/>
      <color theme="1"/>
      <name val="Calibri"/>
      <family val="2"/>
      <scheme val="minor"/>
    </font>
    <font>
      <b/>
      <sz val="11"/>
      <color theme="1"/>
      <name val="Calibri"/>
      <family val="2"/>
      <scheme val="minor"/>
    </font>
    <font>
      <strike/>
      <sz val="12"/>
      <color theme="1"/>
      <name val="Times New Roman"/>
      <family val="1"/>
    </font>
    <font>
      <sz val="11"/>
      <name val="Calibri"/>
      <family val="2"/>
    </font>
    <font>
      <sz val="11"/>
      <color rgb="FFFF0000"/>
      <name val="Calibri"/>
      <family val="2"/>
      <scheme val="minor"/>
    </font>
    <font>
      <sz val="8"/>
      <name val="Calibri"/>
      <family val="2"/>
      <scheme val="minor"/>
    </font>
    <font>
      <sz val="11"/>
      <color rgb="FFFF0000"/>
      <name val="Calibri"/>
      <family val="2"/>
    </font>
    <font>
      <sz val="10"/>
      <color rgb="FFFF0000"/>
      <name val="Calibri"/>
      <family val="2"/>
      <scheme val="minor"/>
    </font>
    <font>
      <sz val="11"/>
      <color theme="1"/>
      <name val="Calibri"/>
      <family val="2"/>
      <scheme val="minor"/>
    </font>
    <font>
      <strike/>
      <sz val="11"/>
      <color rgb="FFFF0000"/>
      <name val="Calibri"/>
      <family val="2"/>
      <scheme val="minor"/>
    </font>
    <font>
      <strike/>
      <sz val="11"/>
      <color rgb="FFFF0000"/>
      <name val="Calibri"/>
      <family val="2"/>
    </font>
    <font>
      <sz val="11"/>
      <color rgb="FF00B0F0"/>
      <name val="Calibri"/>
      <family val="2"/>
    </font>
    <font>
      <b/>
      <strike/>
      <u/>
      <sz val="10"/>
      <color theme="1"/>
      <name val="Calibri"/>
      <family val="2"/>
      <scheme val="minor"/>
    </font>
    <font>
      <strike/>
      <sz val="11"/>
      <name val="Calibri"/>
      <family val="2"/>
    </font>
    <font>
      <sz val="11"/>
      <color rgb="FF00B0F0"/>
      <name val="Calibri"/>
      <family val="2"/>
      <scheme val="minor"/>
    </font>
    <font>
      <b/>
      <sz val="11"/>
      <color rgb="FFFFFF00"/>
      <name val="Calibri"/>
      <family val="2"/>
      <scheme val="minor"/>
    </font>
    <font>
      <sz val="11"/>
      <color rgb="FFFFFF00"/>
      <name val="Calibri"/>
      <family val="2"/>
    </font>
    <font>
      <strike/>
      <sz val="11"/>
      <color rgb="FFFFFF00"/>
      <name val="Calibri"/>
      <family val="2"/>
    </font>
  </fonts>
  <fills count="23">
    <fill>
      <patternFill patternType="none"/>
    </fill>
    <fill>
      <patternFill patternType="gray125"/>
    </fill>
    <fill>
      <patternFill patternType="solid">
        <fgColor rgb="FFCFE2F3"/>
        <bgColor rgb="FFCFE2F3"/>
      </patternFill>
    </fill>
    <fill>
      <patternFill patternType="solid">
        <fgColor theme="0"/>
        <bgColor theme="0"/>
      </patternFill>
    </fill>
    <fill>
      <patternFill patternType="solid">
        <fgColor theme="0"/>
        <bgColor indexed="64"/>
      </patternFill>
    </fill>
    <fill>
      <patternFill patternType="solid">
        <fgColor theme="0"/>
        <bgColor rgb="FF92D050"/>
      </patternFill>
    </fill>
    <fill>
      <patternFill patternType="solid">
        <fgColor theme="0"/>
        <bgColor rgb="FFCFE2F3"/>
      </patternFill>
    </fill>
    <fill>
      <patternFill patternType="solid">
        <fgColor theme="8" tint="0.59999389629810485"/>
        <bgColor rgb="FFCFE2F3"/>
      </patternFill>
    </fill>
    <fill>
      <patternFill patternType="solid">
        <fgColor theme="8" tint="0.59999389629810485"/>
        <bgColor indexed="64"/>
      </patternFill>
    </fill>
    <fill>
      <patternFill patternType="solid">
        <fgColor rgb="FFFFFF00"/>
        <bgColor indexed="64"/>
      </patternFill>
    </fill>
    <fill>
      <patternFill patternType="solid">
        <fgColor rgb="FFFFFF00"/>
        <bgColor rgb="FFCFE2F3"/>
      </patternFill>
    </fill>
    <fill>
      <patternFill patternType="solid">
        <fgColor theme="5" tint="0.59999389629810485"/>
        <bgColor rgb="FF92D050"/>
      </patternFill>
    </fill>
    <fill>
      <patternFill patternType="solid">
        <fgColor theme="5" tint="0.59999389629810485"/>
        <bgColor indexed="64"/>
      </patternFill>
    </fill>
    <fill>
      <patternFill patternType="solid">
        <fgColor theme="5" tint="0.59999389629810485"/>
        <bgColor rgb="FFCFE2F3"/>
      </patternFill>
    </fill>
    <fill>
      <patternFill patternType="solid">
        <fgColor rgb="FF00B0F0"/>
        <bgColor indexed="64"/>
      </patternFill>
    </fill>
    <fill>
      <patternFill patternType="solid">
        <fgColor rgb="FF00B0F0"/>
        <bgColor rgb="FFCFE2F3"/>
      </patternFill>
    </fill>
    <fill>
      <patternFill patternType="solid">
        <fgColor rgb="FF00B050"/>
        <bgColor indexed="64"/>
      </patternFill>
    </fill>
    <fill>
      <patternFill patternType="solid">
        <fgColor theme="5" tint="-0.249977111117893"/>
        <bgColor indexed="64"/>
      </patternFill>
    </fill>
    <fill>
      <patternFill patternType="solid">
        <fgColor theme="5"/>
        <bgColor rgb="FF92D050"/>
      </patternFill>
    </fill>
    <fill>
      <patternFill patternType="solid">
        <fgColor rgb="FF00B050"/>
        <bgColor theme="0"/>
      </patternFill>
    </fill>
    <fill>
      <patternFill patternType="solid">
        <fgColor theme="5"/>
        <bgColor indexed="64"/>
      </patternFill>
    </fill>
    <fill>
      <patternFill patternType="solid">
        <fgColor theme="9" tint="0.39997558519241921"/>
        <bgColor indexed="64"/>
      </patternFill>
    </fill>
    <fill>
      <patternFill patternType="solid">
        <fgColor rgb="FFFF00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44" fontId="16" fillId="0" borderId="0" applyFont="0" applyFill="0" applyBorder="0" applyAlignment="0" applyProtection="0"/>
  </cellStyleXfs>
  <cellXfs count="122">
    <xf numFmtId="0" fontId="0" fillId="0" borderId="0" xfId="0"/>
    <xf numFmtId="164" fontId="3" fillId="4" borderId="1" xfId="0" applyNumberFormat="1" applyFont="1" applyFill="1" applyBorder="1" applyAlignment="1">
      <alignment horizontal="right" wrapText="1"/>
    </xf>
    <xf numFmtId="6" fontId="0" fillId="4" borderId="1" xfId="0" applyNumberFormat="1" applyFill="1" applyBorder="1" applyAlignment="1">
      <alignment horizontal="right" wrapText="1"/>
    </xf>
    <xf numFmtId="0" fontId="4" fillId="0" borderId="1" xfId="0" applyFont="1" applyBorder="1" applyAlignment="1">
      <alignment wrapText="1"/>
    </xf>
    <xf numFmtId="0" fontId="0" fillId="4" borderId="1" xfId="0" applyFill="1" applyBorder="1" applyAlignment="1">
      <alignment horizontal="right" wrapText="1"/>
    </xf>
    <xf numFmtId="8" fontId="0" fillId="4" borderId="1" xfId="0" applyNumberFormat="1" applyFill="1" applyBorder="1" applyAlignment="1">
      <alignment horizontal="right" wrapText="1"/>
    </xf>
    <xf numFmtId="44" fontId="3" fillId="4" borderId="1" xfId="0" applyNumberFormat="1" applyFont="1" applyFill="1" applyBorder="1" applyAlignment="1">
      <alignment horizontal="right" wrapText="1"/>
    </xf>
    <xf numFmtId="166" fontId="3" fillId="4" borderId="1" xfId="0" applyNumberFormat="1" applyFont="1" applyFill="1" applyBorder="1" applyAlignment="1">
      <alignment horizontal="right" wrapText="1"/>
    </xf>
    <xf numFmtId="0" fontId="8" fillId="4" borderId="1" xfId="0" applyFont="1" applyFill="1" applyBorder="1" applyAlignment="1">
      <alignment horizontal="right" wrapText="1"/>
    </xf>
    <xf numFmtId="0" fontId="3" fillId="0" borderId="1" xfId="0" applyFont="1" applyBorder="1" applyAlignment="1">
      <alignment wrapText="1"/>
    </xf>
    <xf numFmtId="165" fontId="3" fillId="0" borderId="1" xfId="0" applyNumberFormat="1" applyFont="1" applyBorder="1" applyAlignment="1">
      <alignment wrapText="1"/>
    </xf>
    <xf numFmtId="0" fontId="0" fillId="0" borderId="1" xfId="0" applyBorder="1" applyAlignment="1">
      <alignment wrapText="1"/>
    </xf>
    <xf numFmtId="6" fontId="8" fillId="4" borderId="1" xfId="0" applyNumberFormat="1" applyFont="1" applyFill="1" applyBorder="1" applyAlignment="1">
      <alignment horizontal="right" wrapText="1"/>
    </xf>
    <xf numFmtId="0" fontId="1" fillId="2" borderId="1" xfId="0" applyFont="1" applyFill="1" applyBorder="1" applyAlignment="1">
      <alignment wrapText="1"/>
    </xf>
    <xf numFmtId="0" fontId="3" fillId="2" borderId="1" xfId="0" applyFont="1" applyFill="1" applyBorder="1" applyAlignment="1">
      <alignment wrapText="1"/>
    </xf>
    <xf numFmtId="0" fontId="4" fillId="2" borderId="1" xfId="0" applyFont="1" applyFill="1" applyBorder="1" applyAlignment="1">
      <alignment wrapText="1"/>
    </xf>
    <xf numFmtId="0" fontId="1" fillId="0" borderId="1" xfId="0" applyFont="1" applyBorder="1" applyAlignment="1">
      <alignment horizontal="center" vertical="center" wrapText="1"/>
    </xf>
    <xf numFmtId="0" fontId="2" fillId="0" borderId="1" xfId="0" applyFont="1" applyBorder="1" applyAlignment="1">
      <alignment wrapText="1"/>
    </xf>
    <xf numFmtId="0" fontId="9" fillId="4" borderId="1" xfId="0" applyFont="1" applyFill="1" applyBorder="1" applyAlignment="1">
      <alignment horizontal="right" wrapText="1"/>
    </xf>
    <xf numFmtId="0" fontId="4" fillId="7" borderId="1" xfId="0" applyFont="1" applyFill="1" applyBorder="1" applyAlignment="1">
      <alignment wrapText="1"/>
    </xf>
    <xf numFmtId="0" fontId="10" fillId="4" borderId="1" xfId="0" applyFont="1" applyFill="1" applyBorder="1" applyAlignment="1">
      <alignment wrapText="1"/>
    </xf>
    <xf numFmtId="0" fontId="3" fillId="5" borderId="1" xfId="0" applyFont="1" applyFill="1" applyBorder="1" applyAlignment="1">
      <alignment wrapText="1"/>
    </xf>
    <xf numFmtId="0" fontId="3" fillId="5" borderId="1" xfId="0" applyFont="1" applyFill="1" applyBorder="1" applyAlignment="1">
      <alignment horizontal="right" wrapText="1"/>
    </xf>
    <xf numFmtId="0" fontId="5" fillId="4" borderId="1" xfId="0" applyFont="1" applyFill="1" applyBorder="1" applyAlignment="1">
      <alignment wrapText="1"/>
    </xf>
    <xf numFmtId="0" fontId="4" fillId="4" borderId="1" xfId="0" applyFont="1" applyFill="1" applyBorder="1" applyAlignment="1">
      <alignment wrapText="1"/>
    </xf>
    <xf numFmtId="0" fontId="3" fillId="0" borderId="1" xfId="0" applyFont="1" applyBorder="1" applyAlignment="1">
      <alignment horizontal="right" wrapText="1"/>
    </xf>
    <xf numFmtId="0" fontId="3" fillId="2" borderId="1" xfId="0" applyFont="1" applyFill="1" applyBorder="1" applyAlignment="1">
      <alignment horizontal="center" wrapText="1"/>
    </xf>
    <xf numFmtId="0" fontId="3" fillId="0" borderId="1" xfId="0" applyFont="1" applyBorder="1" applyAlignment="1">
      <alignment horizontal="left" wrapText="1"/>
    </xf>
    <xf numFmtId="165" fontId="3" fillId="5" borderId="1" xfId="0" applyNumberFormat="1" applyFont="1" applyFill="1" applyBorder="1" applyAlignment="1">
      <alignment wrapText="1"/>
    </xf>
    <xf numFmtId="0" fontId="5" fillId="0" borderId="1" xfId="0" applyFont="1" applyBorder="1" applyAlignment="1">
      <alignment wrapText="1"/>
    </xf>
    <xf numFmtId="0" fontId="5" fillId="5" borderId="1" xfId="0" applyFont="1" applyFill="1" applyBorder="1" applyAlignment="1">
      <alignment wrapText="1"/>
    </xf>
    <xf numFmtId="165" fontId="5" fillId="5" borderId="1" xfId="0" applyNumberFormat="1" applyFont="1" applyFill="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3" fillId="6" borderId="1" xfId="0" applyFont="1" applyFill="1" applyBorder="1" applyAlignment="1">
      <alignment wrapText="1"/>
    </xf>
    <xf numFmtId="0" fontId="1" fillId="6" borderId="1" xfId="0" applyFont="1" applyFill="1" applyBorder="1" applyAlignment="1">
      <alignment wrapText="1"/>
    </xf>
    <xf numFmtId="0" fontId="4" fillId="6" borderId="1" xfId="0" applyFont="1" applyFill="1" applyBorder="1" applyAlignment="1">
      <alignment wrapText="1"/>
    </xf>
    <xf numFmtId="0" fontId="6" fillId="6" borderId="1" xfId="0" applyFont="1" applyFill="1" applyBorder="1" applyAlignment="1">
      <alignment wrapText="1"/>
    </xf>
    <xf numFmtId="0" fontId="7" fillId="6" borderId="1" xfId="0" applyFont="1" applyFill="1" applyBorder="1" applyAlignment="1">
      <alignment wrapText="1"/>
    </xf>
    <xf numFmtId="0" fontId="3" fillId="3" borderId="1" xfId="0" applyFont="1" applyFill="1" applyBorder="1" applyAlignment="1">
      <alignment wrapText="1"/>
    </xf>
    <xf numFmtId="165" fontId="3" fillId="3" borderId="1" xfId="0" applyNumberFormat="1" applyFont="1" applyFill="1" applyBorder="1" applyAlignment="1">
      <alignment wrapText="1"/>
    </xf>
    <xf numFmtId="0" fontId="1" fillId="7" borderId="1" xfId="0" applyFont="1" applyFill="1" applyBorder="1" applyAlignment="1">
      <alignment wrapText="1"/>
    </xf>
    <xf numFmtId="0" fontId="3" fillId="4" borderId="1" xfId="0" applyFont="1" applyFill="1" applyBorder="1" applyAlignment="1">
      <alignment wrapText="1"/>
    </xf>
    <xf numFmtId="0" fontId="3" fillId="4" borderId="1" xfId="0" applyFont="1" applyFill="1" applyBorder="1" applyAlignment="1">
      <alignment horizontal="left" wrapText="1"/>
    </xf>
    <xf numFmtId="0" fontId="3" fillId="5" borderId="1" xfId="0" applyFont="1" applyFill="1" applyBorder="1" applyAlignment="1">
      <alignment horizontal="left" wrapText="1"/>
    </xf>
    <xf numFmtId="0" fontId="3" fillId="5" borderId="1" xfId="0" applyFont="1" applyFill="1" applyBorder="1" applyAlignment="1">
      <alignment horizontal="center" wrapText="1"/>
    </xf>
    <xf numFmtId="0" fontId="1" fillId="5" borderId="1" xfId="0" applyFont="1" applyFill="1" applyBorder="1" applyAlignment="1">
      <alignment wrapText="1"/>
    </xf>
    <xf numFmtId="0" fontId="1" fillId="0" borderId="1" xfId="0" applyFont="1" applyBorder="1" applyAlignment="1">
      <alignment wrapText="1"/>
    </xf>
    <xf numFmtId="0" fontId="3" fillId="0" borderId="1" xfId="0" applyFont="1" applyBorder="1" applyAlignment="1">
      <alignment horizontal="center" wrapText="1"/>
    </xf>
    <xf numFmtId="0" fontId="3" fillId="4" borderId="1" xfId="0" applyFont="1" applyFill="1" applyBorder="1" applyAlignment="1">
      <alignment horizontal="center" wrapText="1"/>
    </xf>
    <xf numFmtId="0" fontId="0" fillId="4" borderId="1" xfId="0" applyFill="1" applyBorder="1" applyAlignment="1">
      <alignment wrapText="1"/>
    </xf>
    <xf numFmtId="0" fontId="0" fillId="8" borderId="1" xfId="0" applyFill="1" applyBorder="1" applyAlignment="1">
      <alignment wrapText="1"/>
    </xf>
    <xf numFmtId="165" fontId="3" fillId="4" borderId="1" xfId="0" applyNumberFormat="1" applyFont="1" applyFill="1" applyBorder="1" applyAlignment="1">
      <alignment wrapText="1"/>
    </xf>
    <xf numFmtId="0" fontId="0" fillId="9" borderId="1" xfId="0" applyFill="1" applyBorder="1" applyAlignment="1">
      <alignment wrapText="1"/>
    </xf>
    <xf numFmtId="0" fontId="1" fillId="10" borderId="1" xfId="0" applyFont="1" applyFill="1" applyBorder="1" applyAlignment="1">
      <alignment wrapText="1"/>
    </xf>
    <xf numFmtId="0" fontId="4" fillId="10" borderId="1" xfId="0" applyFont="1" applyFill="1" applyBorder="1" applyAlignment="1">
      <alignment wrapText="1"/>
    </xf>
    <xf numFmtId="0" fontId="5" fillId="9" borderId="1" xfId="0" applyFont="1" applyFill="1" applyBorder="1" applyAlignment="1">
      <alignment horizontal="left" wrapText="1"/>
    </xf>
    <xf numFmtId="0" fontId="3" fillId="11" borderId="1" xfId="0" applyFont="1" applyFill="1" applyBorder="1" applyAlignment="1">
      <alignment wrapText="1"/>
    </xf>
    <xf numFmtId="0" fontId="5" fillId="12" borderId="1" xfId="0" applyFont="1" applyFill="1" applyBorder="1" applyAlignment="1">
      <alignment horizontal="left" wrapText="1"/>
    </xf>
    <xf numFmtId="6" fontId="8" fillId="12" borderId="1" xfId="0" applyNumberFormat="1" applyFont="1" applyFill="1" applyBorder="1" applyAlignment="1">
      <alignment horizontal="right" wrapText="1"/>
    </xf>
    <xf numFmtId="8" fontId="0" fillId="12" borderId="1" xfId="0" applyNumberFormat="1" applyFill="1" applyBorder="1" applyAlignment="1">
      <alignment horizontal="right" wrapText="1"/>
    </xf>
    <xf numFmtId="164" fontId="3" fillId="12" borderId="1" xfId="0" applyNumberFormat="1" applyFont="1" applyFill="1" applyBorder="1" applyAlignment="1">
      <alignment horizontal="right" wrapText="1"/>
    </xf>
    <xf numFmtId="0" fontId="0" fillId="12" borderId="1" xfId="0" applyFill="1" applyBorder="1" applyAlignment="1">
      <alignment horizontal="right" wrapText="1"/>
    </xf>
    <xf numFmtId="0" fontId="3" fillId="12" borderId="1" xfId="0" applyFont="1" applyFill="1" applyBorder="1" applyAlignment="1">
      <alignment horizontal="left" wrapText="1"/>
    </xf>
    <xf numFmtId="6" fontId="0" fillId="12" borderId="1" xfId="0" applyNumberFormat="1" applyFill="1" applyBorder="1" applyAlignment="1">
      <alignment horizontal="right" wrapText="1"/>
    </xf>
    <xf numFmtId="0" fontId="0" fillId="12" borderId="1" xfId="0" applyFill="1" applyBorder="1" applyAlignment="1">
      <alignment wrapText="1"/>
    </xf>
    <xf numFmtId="0" fontId="12" fillId="0" borderId="1" xfId="0" applyFont="1" applyBorder="1" applyAlignment="1">
      <alignment wrapText="1"/>
    </xf>
    <xf numFmtId="0" fontId="14" fillId="5" borderId="1" xfId="0" applyFont="1" applyFill="1" applyBorder="1" applyAlignment="1">
      <alignment wrapText="1"/>
    </xf>
    <xf numFmtId="0" fontId="14" fillId="0" borderId="1" xfId="0" applyFont="1" applyBorder="1" applyAlignment="1">
      <alignment wrapText="1"/>
    </xf>
    <xf numFmtId="0" fontId="14" fillId="3" borderId="1" xfId="0" applyFont="1" applyFill="1" applyBorder="1" applyAlignment="1">
      <alignment wrapText="1"/>
    </xf>
    <xf numFmtId="0" fontId="9" fillId="0" borderId="1" xfId="0" applyFont="1" applyBorder="1" applyAlignment="1">
      <alignment wrapText="1"/>
    </xf>
    <xf numFmtId="0" fontId="5" fillId="12" borderId="1" xfId="0" applyFont="1" applyFill="1" applyBorder="1" applyAlignment="1">
      <alignment wrapText="1"/>
    </xf>
    <xf numFmtId="0" fontId="3" fillId="12" borderId="1" xfId="0" applyFont="1" applyFill="1" applyBorder="1" applyAlignment="1">
      <alignment wrapText="1"/>
    </xf>
    <xf numFmtId="0" fontId="7" fillId="13" borderId="1" xfId="0" applyFont="1" applyFill="1" applyBorder="1" applyAlignment="1">
      <alignment wrapText="1"/>
    </xf>
    <xf numFmtId="0" fontId="15" fillId="2" borderId="1" xfId="0" applyFont="1" applyFill="1" applyBorder="1" applyAlignment="1">
      <alignment wrapText="1"/>
    </xf>
    <xf numFmtId="0" fontId="12" fillId="4" borderId="1" xfId="0" applyFont="1" applyFill="1" applyBorder="1" applyAlignment="1">
      <alignment wrapText="1"/>
    </xf>
    <xf numFmtId="8" fontId="8" fillId="12" borderId="1" xfId="0" applyNumberFormat="1" applyFont="1" applyFill="1" applyBorder="1" applyAlignment="1">
      <alignment horizontal="right" wrapText="1"/>
    </xf>
    <xf numFmtId="6" fontId="5" fillId="11" borderId="1" xfId="0" applyNumberFormat="1" applyFont="1" applyFill="1" applyBorder="1" applyAlignment="1">
      <alignment horizontal="right" wrapText="1"/>
    </xf>
    <xf numFmtId="0" fontId="3" fillId="14" borderId="1" xfId="0" applyFont="1" applyFill="1" applyBorder="1" applyAlignment="1">
      <alignment wrapText="1"/>
    </xf>
    <xf numFmtId="0" fontId="4" fillId="14" borderId="1" xfId="0" applyFont="1" applyFill="1" applyBorder="1" applyAlignment="1">
      <alignment wrapText="1"/>
    </xf>
    <xf numFmtId="165" fontId="3" fillId="14" borderId="1" xfId="0" applyNumberFormat="1" applyFont="1" applyFill="1" applyBorder="1" applyAlignment="1">
      <alignment wrapText="1"/>
    </xf>
    <xf numFmtId="8" fontId="0" fillId="14" borderId="1" xfId="0" applyNumberFormat="1" applyFill="1" applyBorder="1" applyAlignment="1">
      <alignment horizontal="right" wrapText="1"/>
    </xf>
    <xf numFmtId="0" fontId="0" fillId="14" borderId="1" xfId="0" applyFill="1" applyBorder="1" applyAlignment="1">
      <alignment wrapText="1"/>
    </xf>
    <xf numFmtId="44" fontId="0" fillId="14" borderId="1" xfId="1" applyFont="1" applyFill="1" applyBorder="1" applyAlignment="1">
      <alignment wrapText="1"/>
    </xf>
    <xf numFmtId="0" fontId="3" fillId="14" borderId="1" xfId="0" applyFont="1" applyFill="1" applyBorder="1" applyAlignment="1">
      <alignment horizontal="left" wrapText="1"/>
    </xf>
    <xf numFmtId="0" fontId="1" fillId="15" borderId="1" xfId="0" applyFont="1" applyFill="1" applyBorder="1" applyAlignment="1">
      <alignment wrapText="1"/>
    </xf>
    <xf numFmtId="0" fontId="7" fillId="15" borderId="1" xfId="0" applyFont="1" applyFill="1" applyBorder="1" applyAlignment="1">
      <alignment wrapText="1"/>
    </xf>
    <xf numFmtId="6" fontId="0" fillId="14" borderId="1" xfId="0" applyNumberFormat="1" applyFill="1" applyBorder="1" applyAlignment="1">
      <alignment horizontal="right" wrapText="1"/>
    </xf>
    <xf numFmtId="6" fontId="8" fillId="14" borderId="1" xfId="0" applyNumberFormat="1" applyFont="1" applyFill="1" applyBorder="1" applyAlignment="1">
      <alignment horizontal="right" wrapText="1"/>
    </xf>
    <xf numFmtId="6" fontId="17" fillId="14" borderId="1" xfId="0" applyNumberFormat="1" applyFont="1" applyFill="1" applyBorder="1" applyAlignment="1">
      <alignment horizontal="right" wrapText="1"/>
    </xf>
    <xf numFmtId="0" fontId="5" fillId="14" borderId="1" xfId="0" applyFont="1" applyFill="1" applyBorder="1" applyAlignment="1">
      <alignment wrapText="1"/>
    </xf>
    <xf numFmtId="0" fontId="9" fillId="14" borderId="1" xfId="0" applyFont="1" applyFill="1" applyBorder="1" applyAlignment="1">
      <alignment wrapText="1"/>
    </xf>
    <xf numFmtId="8" fontId="8" fillId="14" borderId="1" xfId="0" applyNumberFormat="1" applyFont="1" applyFill="1" applyBorder="1" applyAlignment="1">
      <alignment horizontal="right" wrapText="1"/>
    </xf>
    <xf numFmtId="0" fontId="17" fillId="0" borderId="1" xfId="0" applyFont="1" applyBorder="1" applyAlignment="1">
      <alignment wrapText="1"/>
    </xf>
    <xf numFmtId="0" fontId="17" fillId="14" borderId="1" xfId="0" applyFont="1" applyFill="1" applyBorder="1" applyAlignment="1">
      <alignment wrapText="1"/>
    </xf>
    <xf numFmtId="8" fontId="8" fillId="17" borderId="1" xfId="0" applyNumberFormat="1" applyFont="1" applyFill="1" applyBorder="1" applyAlignment="1">
      <alignment horizontal="right" wrapText="1"/>
    </xf>
    <xf numFmtId="0" fontId="8" fillId="9" borderId="1" xfId="0" applyFont="1" applyFill="1" applyBorder="1" applyAlignment="1">
      <alignment wrapText="1"/>
    </xf>
    <xf numFmtId="6" fontId="8" fillId="9" borderId="1" xfId="0" applyNumberFormat="1" applyFont="1" applyFill="1" applyBorder="1" applyAlignment="1">
      <alignment horizontal="right" wrapText="1"/>
    </xf>
    <xf numFmtId="165" fontId="3" fillId="16" borderId="1" xfId="0" applyNumberFormat="1" applyFont="1" applyFill="1" applyBorder="1" applyAlignment="1">
      <alignment wrapText="1"/>
    </xf>
    <xf numFmtId="165" fontId="3" fillId="19" borderId="1" xfId="0" applyNumberFormat="1" applyFont="1" applyFill="1" applyBorder="1" applyAlignment="1">
      <alignment wrapText="1"/>
    </xf>
    <xf numFmtId="164" fontId="3" fillId="20" borderId="1" xfId="0" applyNumberFormat="1" applyFont="1" applyFill="1" applyBorder="1" applyAlignment="1">
      <alignment horizontal="right" wrapText="1"/>
    </xf>
    <xf numFmtId="0" fontId="4" fillId="20" borderId="1" xfId="0" applyFont="1" applyFill="1" applyBorder="1" applyAlignment="1">
      <alignment wrapText="1"/>
    </xf>
    <xf numFmtId="0" fontId="0" fillId="20" borderId="1" xfId="0" applyFill="1" applyBorder="1" applyAlignment="1">
      <alignment wrapText="1"/>
    </xf>
    <xf numFmtId="0" fontId="22" fillId="14" borderId="1" xfId="0" applyFont="1" applyFill="1" applyBorder="1" applyAlignment="1">
      <alignment wrapText="1"/>
    </xf>
    <xf numFmtId="6" fontId="0" fillId="20" borderId="1" xfId="0" applyNumberFormat="1" applyFill="1" applyBorder="1" applyAlignment="1">
      <alignment wrapText="1"/>
    </xf>
    <xf numFmtId="0" fontId="9" fillId="21" borderId="1" xfId="0" applyFont="1" applyFill="1" applyBorder="1" applyAlignment="1">
      <alignment wrapText="1"/>
    </xf>
    <xf numFmtId="0" fontId="0" fillId="22" borderId="1" xfId="0" applyFill="1" applyBorder="1" applyAlignment="1">
      <alignment wrapText="1"/>
    </xf>
    <xf numFmtId="0" fontId="5" fillId="5" borderId="1" xfId="0" applyFont="1" applyFill="1" applyBorder="1" applyAlignment="1">
      <alignment horizontal="center" wrapText="1"/>
    </xf>
    <xf numFmtId="0" fontId="3" fillId="18" borderId="1" xfId="0" applyFont="1" applyFill="1" applyBorder="1" applyAlignment="1">
      <alignment horizontal="left" wrapText="1"/>
    </xf>
    <xf numFmtId="0" fontId="3" fillId="16" borderId="1" xfId="0" applyFont="1" applyFill="1" applyBorder="1" applyAlignment="1">
      <alignment wrapText="1"/>
    </xf>
    <xf numFmtId="164" fontId="3" fillId="22" borderId="1" xfId="0" applyNumberFormat="1" applyFont="1" applyFill="1" applyBorder="1" applyAlignment="1">
      <alignment horizontal="right" wrapText="1"/>
    </xf>
    <xf numFmtId="0" fontId="3" fillId="12" borderId="2" xfId="0" applyFont="1" applyFill="1" applyBorder="1" applyAlignment="1">
      <alignment horizontal="left" wrapText="1"/>
    </xf>
    <xf numFmtId="0" fontId="3" fillId="12" borderId="3" xfId="0" applyFont="1" applyFill="1" applyBorder="1" applyAlignment="1">
      <alignment horizontal="left" wrapText="1"/>
    </xf>
    <xf numFmtId="0" fontId="3" fillId="12" borderId="4" xfId="0" applyFont="1" applyFill="1" applyBorder="1" applyAlignment="1">
      <alignment horizontal="left" wrapText="1"/>
    </xf>
    <xf numFmtId="0" fontId="3" fillId="12" borderId="2" xfId="0" applyFont="1" applyFill="1" applyBorder="1" applyAlignment="1">
      <alignment horizontal="left" vertical="top" wrapText="1"/>
    </xf>
    <xf numFmtId="0" fontId="3" fillId="12" borderId="3" xfId="0" applyFont="1" applyFill="1" applyBorder="1" applyAlignment="1">
      <alignment horizontal="left" vertical="top" wrapText="1"/>
    </xf>
    <xf numFmtId="0" fontId="3" fillId="12" borderId="4" xfId="0" applyFont="1" applyFill="1" applyBorder="1" applyAlignment="1">
      <alignment horizontal="left" vertical="top" wrapText="1"/>
    </xf>
    <xf numFmtId="0" fontId="3" fillId="12" borderId="2" xfId="0" applyFont="1" applyFill="1" applyBorder="1" applyAlignment="1">
      <alignment horizontal="center" wrapText="1"/>
    </xf>
    <xf numFmtId="0" fontId="3" fillId="12" borderId="3" xfId="0" applyFont="1" applyFill="1" applyBorder="1" applyAlignment="1">
      <alignment horizontal="center" wrapText="1"/>
    </xf>
    <xf numFmtId="0" fontId="3" fillId="12" borderId="4" xfId="0" applyFont="1" applyFill="1" applyBorder="1" applyAlignment="1">
      <alignment horizontal="center" wrapText="1"/>
    </xf>
    <xf numFmtId="0" fontId="0" fillId="12" borderId="5" xfId="0" applyFill="1" applyBorder="1" applyAlignment="1">
      <alignment horizontal="center" wrapText="1"/>
    </xf>
    <xf numFmtId="0" fontId="0" fillId="12" borderId="6" xfId="0"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2682E-6D6E-4B34-A190-D067006FA3E4}">
  <dimension ref="A1:I143"/>
  <sheetViews>
    <sheetView tabSelected="1" topLeftCell="A65" zoomScaleNormal="100" workbookViewId="0">
      <selection activeCell="A70" sqref="A70"/>
    </sheetView>
  </sheetViews>
  <sheetFormatPr defaultColWidth="37.26953125" defaultRowHeight="14.5" x14ac:dyDescent="0.35"/>
  <cols>
    <col min="1" max="1" width="28" style="11" customWidth="1"/>
    <col min="2" max="2" width="37.26953125" style="11"/>
    <col min="3" max="3" width="5.26953125" style="11" customWidth="1"/>
    <col min="4" max="4" width="37.26953125" style="11"/>
    <col min="5" max="5" width="21.54296875" style="4" customWidth="1"/>
    <col min="6" max="6" width="48.81640625" style="11" customWidth="1"/>
    <col min="7" max="16384" width="37.26953125" style="11"/>
  </cols>
  <sheetData>
    <row r="1" spans="1:8" ht="145" x14ac:dyDescent="0.35">
      <c r="B1" s="106" t="s">
        <v>262</v>
      </c>
      <c r="D1" s="105" t="s">
        <v>266</v>
      </c>
      <c r="F1" s="50" t="s">
        <v>247</v>
      </c>
      <c r="G1" s="102" t="s">
        <v>258</v>
      </c>
      <c r="H1" s="105" t="s">
        <v>261</v>
      </c>
    </row>
    <row r="2" spans="1:8" ht="29" x14ac:dyDescent="0.35">
      <c r="A2" s="16" t="s">
        <v>0</v>
      </c>
      <c r="B2" s="16" t="s">
        <v>1</v>
      </c>
      <c r="C2" s="16" t="s">
        <v>2</v>
      </c>
      <c r="D2" s="17" t="s">
        <v>3</v>
      </c>
      <c r="E2" s="18" t="s">
        <v>101</v>
      </c>
    </row>
    <row r="3" spans="1:8" ht="87" x14ac:dyDescent="0.35">
      <c r="A3" s="13" t="s">
        <v>4</v>
      </c>
      <c r="B3" s="13"/>
      <c r="C3" s="13"/>
      <c r="D3" s="19" t="s">
        <v>98</v>
      </c>
      <c r="E3" s="4" t="s">
        <v>205</v>
      </c>
    </row>
    <row r="4" spans="1:8" ht="15.5" x14ac:dyDescent="0.35">
      <c r="A4" s="20"/>
      <c r="B4" s="21" t="s">
        <v>102</v>
      </c>
      <c r="C4" s="22">
        <v>1</v>
      </c>
      <c r="D4" s="3" t="s">
        <v>6</v>
      </c>
      <c r="E4" s="59" t="s">
        <v>163</v>
      </c>
      <c r="F4" s="50"/>
    </row>
    <row r="5" spans="1:8" x14ac:dyDescent="0.35">
      <c r="A5" s="23"/>
      <c r="B5" s="21" t="s">
        <v>104</v>
      </c>
      <c r="C5" s="22">
        <v>1</v>
      </c>
      <c r="D5" s="3" t="s">
        <v>7</v>
      </c>
      <c r="E5" s="59" t="s">
        <v>164</v>
      </c>
      <c r="F5" s="50"/>
    </row>
    <row r="6" spans="1:8" x14ac:dyDescent="0.35">
      <c r="A6" s="9"/>
      <c r="B6" s="21" t="s">
        <v>103</v>
      </c>
      <c r="C6" s="22">
        <v>1</v>
      </c>
      <c r="D6" s="3" t="s">
        <v>8</v>
      </c>
      <c r="E6" s="59" t="s">
        <v>165</v>
      </c>
      <c r="F6" s="50"/>
    </row>
    <row r="7" spans="1:8" x14ac:dyDescent="0.35">
      <c r="A7" s="9"/>
      <c r="B7" s="21" t="s">
        <v>105</v>
      </c>
      <c r="C7" s="22">
        <v>1</v>
      </c>
      <c r="D7" s="3" t="s">
        <v>9</v>
      </c>
      <c r="E7" s="59" t="s">
        <v>166</v>
      </c>
      <c r="F7" s="50"/>
    </row>
    <row r="8" spans="1:8" x14ac:dyDescent="0.35">
      <c r="A8" s="9"/>
      <c r="B8" s="57" t="s">
        <v>167</v>
      </c>
      <c r="C8" s="22">
        <v>12</v>
      </c>
      <c r="D8" s="24" t="s">
        <v>233</v>
      </c>
      <c r="E8" s="2" t="s">
        <v>106</v>
      </c>
      <c r="F8" s="50"/>
    </row>
    <row r="9" spans="1:8" ht="42" customHeight="1" x14ac:dyDescent="0.35">
      <c r="A9" s="111" t="s">
        <v>168</v>
      </c>
      <c r="B9" s="112"/>
      <c r="C9" s="112"/>
      <c r="D9" s="112"/>
      <c r="E9" s="113"/>
      <c r="F9" s="50"/>
    </row>
    <row r="10" spans="1:8" ht="26.5" x14ac:dyDescent="0.35">
      <c r="A10" s="13" t="s">
        <v>11</v>
      </c>
      <c r="B10" s="26"/>
      <c r="C10" s="26"/>
      <c r="D10" s="15" t="s">
        <v>12</v>
      </c>
    </row>
    <row r="11" spans="1:8" ht="26.5" x14ac:dyDescent="0.35">
      <c r="A11" s="27" t="s">
        <v>13</v>
      </c>
      <c r="B11" s="9" t="s">
        <v>107</v>
      </c>
      <c r="C11" s="10">
        <v>12</v>
      </c>
      <c r="D11" s="3" t="s">
        <v>108</v>
      </c>
      <c r="E11" s="2" t="s">
        <v>111</v>
      </c>
    </row>
    <row r="12" spans="1:8" ht="58" x14ac:dyDescent="0.35">
      <c r="A12" s="58" t="s">
        <v>208</v>
      </c>
      <c r="B12" s="9" t="s">
        <v>112</v>
      </c>
      <c r="C12" s="10">
        <v>24</v>
      </c>
      <c r="D12" s="3" t="s">
        <v>17</v>
      </c>
      <c r="E12" s="2" t="s">
        <v>110</v>
      </c>
    </row>
    <row r="13" spans="1:8" ht="29" x14ac:dyDescent="0.35">
      <c r="A13" s="27"/>
      <c r="B13" s="9" t="s">
        <v>113</v>
      </c>
      <c r="C13" s="10">
        <v>1</v>
      </c>
      <c r="D13" s="3" t="s">
        <v>18</v>
      </c>
      <c r="E13" s="60" t="s">
        <v>207</v>
      </c>
      <c r="F13" s="50"/>
    </row>
    <row r="14" spans="1:8" x14ac:dyDescent="0.35">
      <c r="A14" s="9"/>
      <c r="B14" s="9" t="s">
        <v>19</v>
      </c>
      <c r="C14" s="10"/>
      <c r="D14" s="3" t="s">
        <v>20</v>
      </c>
      <c r="E14" s="2" t="s">
        <v>109</v>
      </c>
      <c r="F14" s="50"/>
    </row>
    <row r="15" spans="1:8" ht="78.75" customHeight="1" x14ac:dyDescent="0.35">
      <c r="A15" s="114" t="s">
        <v>169</v>
      </c>
      <c r="B15" s="115"/>
      <c r="C15" s="115"/>
      <c r="D15" s="115"/>
      <c r="E15" s="116"/>
      <c r="F15" s="50"/>
    </row>
    <row r="16" spans="1:8" ht="26.5" x14ac:dyDescent="0.35">
      <c r="A16" s="13" t="s">
        <v>21</v>
      </c>
      <c r="B16" s="13"/>
      <c r="C16" s="13"/>
      <c r="D16" s="15" t="s">
        <v>12</v>
      </c>
    </row>
    <row r="17" spans="1:7" ht="26.5" x14ac:dyDescent="0.35">
      <c r="A17" s="27" t="s">
        <v>13</v>
      </c>
      <c r="B17" s="9" t="s">
        <v>116</v>
      </c>
      <c r="C17" s="10">
        <v>12</v>
      </c>
      <c r="D17" s="3" t="s">
        <v>15</v>
      </c>
      <c r="E17" s="2">
        <v>467</v>
      </c>
    </row>
    <row r="18" spans="1:7" ht="58" x14ac:dyDescent="0.35">
      <c r="A18" s="63" t="s">
        <v>209</v>
      </c>
      <c r="B18" s="9" t="s">
        <v>117</v>
      </c>
      <c r="C18" s="10">
        <v>24</v>
      </c>
      <c r="D18" s="3" t="s">
        <v>17</v>
      </c>
      <c r="E18" s="6">
        <v>730</v>
      </c>
    </row>
    <row r="19" spans="1:7" x14ac:dyDescent="0.35">
      <c r="A19" s="27"/>
      <c r="B19" s="9" t="s">
        <v>118</v>
      </c>
      <c r="C19" s="10">
        <v>1</v>
      </c>
      <c r="D19" s="3" t="s">
        <v>18</v>
      </c>
      <c r="E19" s="61" t="s">
        <v>170</v>
      </c>
      <c r="F19" s="50"/>
    </row>
    <row r="20" spans="1:7" x14ac:dyDescent="0.35">
      <c r="A20" s="9"/>
      <c r="B20" s="9" t="s">
        <v>19</v>
      </c>
      <c r="C20" s="10"/>
      <c r="D20" s="3" t="s">
        <v>20</v>
      </c>
      <c r="E20" s="6">
        <v>100</v>
      </c>
      <c r="F20" s="50"/>
    </row>
    <row r="21" spans="1:7" x14ac:dyDescent="0.35">
      <c r="A21" s="9" t="s">
        <v>114</v>
      </c>
      <c r="B21" s="11" t="s">
        <v>115</v>
      </c>
      <c r="C21" s="10">
        <v>1</v>
      </c>
      <c r="D21" s="11" t="s">
        <v>9</v>
      </c>
      <c r="E21" s="62" t="s">
        <v>171</v>
      </c>
      <c r="F21" s="50"/>
    </row>
    <row r="22" spans="1:7" x14ac:dyDescent="0.35">
      <c r="A22" s="13" t="s">
        <v>22</v>
      </c>
      <c r="B22" s="13"/>
      <c r="C22" s="13"/>
      <c r="D22" s="15" t="s">
        <v>99</v>
      </c>
      <c r="F22" s="50"/>
    </row>
    <row r="23" spans="1:7" x14ac:dyDescent="0.35">
      <c r="A23" s="9"/>
      <c r="B23" s="21" t="s">
        <v>23</v>
      </c>
      <c r="C23" s="28">
        <v>1</v>
      </c>
      <c r="D23" s="3" t="s">
        <v>9</v>
      </c>
      <c r="E23" s="60" t="s">
        <v>172</v>
      </c>
      <c r="F23" s="50"/>
    </row>
    <row r="24" spans="1:7" x14ac:dyDescent="0.35">
      <c r="A24" s="13" t="s">
        <v>24</v>
      </c>
      <c r="B24" s="13"/>
      <c r="C24" s="13"/>
      <c r="D24" s="15" t="s">
        <v>99</v>
      </c>
    </row>
    <row r="25" spans="1:7" s="33" customFormat="1" ht="29" x14ac:dyDescent="0.35">
      <c r="A25" s="29" t="s">
        <v>96</v>
      </c>
      <c r="B25" s="30" t="s">
        <v>222</v>
      </c>
      <c r="C25" s="31"/>
      <c r="D25" s="32"/>
      <c r="E25" s="88" t="s">
        <v>225</v>
      </c>
      <c r="F25" s="11"/>
    </row>
    <row r="26" spans="1:7" ht="29" x14ac:dyDescent="0.35">
      <c r="A26" s="9" t="s">
        <v>96</v>
      </c>
      <c r="B26" s="21" t="s">
        <v>243</v>
      </c>
      <c r="C26" s="28"/>
      <c r="D26" s="3"/>
      <c r="E26" s="89" t="s">
        <v>221</v>
      </c>
      <c r="G26" s="50"/>
    </row>
    <row r="27" spans="1:7" ht="29" x14ac:dyDescent="0.35">
      <c r="A27" s="9" t="s">
        <v>97</v>
      </c>
      <c r="B27" s="21" t="s">
        <v>244</v>
      </c>
      <c r="C27" s="28"/>
      <c r="D27" s="3"/>
      <c r="E27" s="89" t="s">
        <v>211</v>
      </c>
      <c r="G27" s="50"/>
    </row>
    <row r="28" spans="1:7" ht="29" x14ac:dyDescent="0.35">
      <c r="A28" s="9" t="s">
        <v>97</v>
      </c>
      <c r="B28" s="21" t="s">
        <v>245</v>
      </c>
      <c r="C28" s="28"/>
      <c r="D28" s="3"/>
      <c r="E28" s="89" t="s">
        <v>223</v>
      </c>
      <c r="G28" s="50"/>
    </row>
    <row r="29" spans="1:7" ht="29" x14ac:dyDescent="0.35">
      <c r="A29" s="9" t="s">
        <v>97</v>
      </c>
      <c r="B29" s="34" t="s">
        <v>246</v>
      </c>
      <c r="C29" s="35"/>
      <c r="D29" s="36"/>
      <c r="E29" s="89" t="s">
        <v>224</v>
      </c>
      <c r="G29" s="50"/>
    </row>
    <row r="30" spans="1:7" s="33" customFormat="1" ht="29" x14ac:dyDescent="0.35">
      <c r="A30" s="29" t="s">
        <v>119</v>
      </c>
      <c r="B30" s="33" t="s">
        <v>120</v>
      </c>
      <c r="C30" s="37"/>
      <c r="D30" s="38"/>
      <c r="E30" s="12">
        <v>500</v>
      </c>
    </row>
    <row r="31" spans="1:7" s="53" customFormat="1" x14ac:dyDescent="0.35">
      <c r="A31" s="53" t="s">
        <v>162</v>
      </c>
      <c r="B31" s="53" t="s">
        <v>210</v>
      </c>
      <c r="C31" s="54"/>
      <c r="D31" s="55"/>
      <c r="E31" s="97">
        <v>750</v>
      </c>
      <c r="F31" s="96"/>
      <c r="G31" s="102" t="s">
        <v>248</v>
      </c>
    </row>
    <row r="32" spans="1:7" x14ac:dyDescent="0.35">
      <c r="A32" s="13" t="s">
        <v>25</v>
      </c>
      <c r="B32" s="13"/>
      <c r="C32" s="13"/>
      <c r="D32" s="15" t="s">
        <v>99</v>
      </c>
    </row>
    <row r="33" spans="1:8" x14ac:dyDescent="0.35">
      <c r="A33" s="9"/>
      <c r="B33" s="3" t="s">
        <v>27</v>
      </c>
      <c r="C33" s="10"/>
      <c r="D33" s="3" t="s">
        <v>9</v>
      </c>
      <c r="E33" s="60" t="s">
        <v>173</v>
      </c>
      <c r="F33" s="50"/>
    </row>
    <row r="34" spans="1:8" x14ac:dyDescent="0.35">
      <c r="A34" s="13" t="s">
        <v>28</v>
      </c>
      <c r="B34" s="13"/>
      <c r="C34" s="13"/>
      <c r="D34" s="15" t="s">
        <v>99</v>
      </c>
      <c r="F34" s="50"/>
    </row>
    <row r="35" spans="1:8" x14ac:dyDescent="0.35">
      <c r="A35" s="27"/>
      <c r="B35" s="9" t="s">
        <v>14</v>
      </c>
      <c r="C35" s="10">
        <v>13</v>
      </c>
      <c r="D35" s="3" t="s">
        <v>29</v>
      </c>
      <c r="E35" s="2" t="s">
        <v>121</v>
      </c>
      <c r="F35" s="50"/>
    </row>
    <row r="36" spans="1:8" ht="26.5" x14ac:dyDescent="0.35">
      <c r="A36" s="27"/>
      <c r="B36" s="9" t="s">
        <v>16</v>
      </c>
      <c r="C36" s="10">
        <v>24</v>
      </c>
      <c r="D36" s="3" t="s">
        <v>30</v>
      </c>
      <c r="E36" s="2" t="s">
        <v>122</v>
      </c>
      <c r="F36" s="50"/>
    </row>
    <row r="37" spans="1:8" x14ac:dyDescent="0.35">
      <c r="A37" s="9"/>
      <c r="B37" s="9" t="s">
        <v>31</v>
      </c>
      <c r="C37" s="10">
        <v>1</v>
      </c>
      <c r="D37" s="3" t="s">
        <v>9</v>
      </c>
      <c r="E37" s="60" t="s">
        <v>174</v>
      </c>
      <c r="F37" s="50"/>
    </row>
    <row r="38" spans="1:8" x14ac:dyDescent="0.35">
      <c r="A38" s="9"/>
      <c r="B38" s="11" t="s">
        <v>123</v>
      </c>
      <c r="C38" s="10">
        <v>8</v>
      </c>
      <c r="E38" s="64" t="s">
        <v>175</v>
      </c>
      <c r="F38" s="50"/>
    </row>
    <row r="39" spans="1:8" ht="26.5" x14ac:dyDescent="0.35">
      <c r="A39" s="13" t="s">
        <v>32</v>
      </c>
      <c r="B39" s="13"/>
      <c r="C39" s="13"/>
      <c r="D39" s="15" t="s">
        <v>12</v>
      </c>
    </row>
    <row r="40" spans="1:8" x14ac:dyDescent="0.35">
      <c r="A40" s="9" t="s">
        <v>33</v>
      </c>
      <c r="B40" s="9" t="s">
        <v>34</v>
      </c>
      <c r="C40" s="10">
        <v>24</v>
      </c>
      <c r="D40" s="3" t="s">
        <v>35</v>
      </c>
      <c r="E40" s="2">
        <v>400</v>
      </c>
    </row>
    <row r="41" spans="1:8" s="82" customFormat="1" ht="43.5" x14ac:dyDescent="0.35">
      <c r="A41" s="78"/>
      <c r="B41" s="79" t="s">
        <v>36</v>
      </c>
      <c r="C41" s="80"/>
      <c r="D41" s="79" t="s">
        <v>9</v>
      </c>
      <c r="E41" s="81" t="s">
        <v>234</v>
      </c>
      <c r="F41" s="91" t="s">
        <v>235</v>
      </c>
      <c r="G41" s="102" t="s">
        <v>241</v>
      </c>
    </row>
    <row r="42" spans="1:8" x14ac:dyDescent="0.35">
      <c r="A42" s="9"/>
      <c r="C42" s="10"/>
    </row>
    <row r="43" spans="1:8" x14ac:dyDescent="0.35">
      <c r="A43" s="13" t="s">
        <v>37</v>
      </c>
      <c r="B43" s="13"/>
      <c r="C43" s="13"/>
      <c r="D43" s="15" t="s">
        <v>5</v>
      </c>
    </row>
    <row r="44" spans="1:8" ht="72.5" x14ac:dyDescent="0.35">
      <c r="A44" s="84" t="s">
        <v>213</v>
      </c>
      <c r="B44" s="9" t="s">
        <v>38</v>
      </c>
      <c r="C44" s="10">
        <v>12</v>
      </c>
      <c r="D44" s="3" t="s">
        <v>39</v>
      </c>
      <c r="E44" s="64" t="s">
        <v>179</v>
      </c>
      <c r="G44" s="50"/>
    </row>
    <row r="45" spans="1:8" x14ac:dyDescent="0.35">
      <c r="A45" s="27"/>
      <c r="B45" s="9" t="s">
        <v>40</v>
      </c>
      <c r="C45" s="10">
        <v>12</v>
      </c>
      <c r="D45" s="3" t="s">
        <v>41</v>
      </c>
      <c r="E45" s="64" t="s">
        <v>179</v>
      </c>
      <c r="G45" s="50"/>
    </row>
    <row r="46" spans="1:8" x14ac:dyDescent="0.35">
      <c r="A46" s="27"/>
      <c r="B46" s="9" t="s">
        <v>124</v>
      </c>
      <c r="C46" s="10">
        <v>12</v>
      </c>
      <c r="D46" s="3" t="s">
        <v>125</v>
      </c>
      <c r="E46" s="64" t="s">
        <v>179</v>
      </c>
      <c r="G46" s="50"/>
    </row>
    <row r="47" spans="1:8" x14ac:dyDescent="0.35">
      <c r="A47" s="27"/>
      <c r="B47" s="9" t="s">
        <v>126</v>
      </c>
      <c r="C47" s="10">
        <v>12</v>
      </c>
      <c r="D47" s="3" t="s">
        <v>127</v>
      </c>
      <c r="E47" s="64" t="s">
        <v>180</v>
      </c>
      <c r="G47" s="50"/>
      <c r="H47" s="11">
        <f>2864/12</f>
        <v>238.66666666666666</v>
      </c>
    </row>
    <row r="48" spans="1:8" x14ac:dyDescent="0.35">
      <c r="A48" s="27"/>
      <c r="B48" s="9" t="s">
        <v>131</v>
      </c>
      <c r="C48" s="10">
        <v>12</v>
      </c>
      <c r="D48" s="3" t="s">
        <v>132</v>
      </c>
      <c r="E48" s="64" t="s">
        <v>180</v>
      </c>
      <c r="G48" s="50"/>
    </row>
    <row r="49" spans="1:7" x14ac:dyDescent="0.35">
      <c r="A49" s="9"/>
      <c r="B49" s="67" t="s">
        <v>42</v>
      </c>
      <c r="C49" s="28">
        <v>12</v>
      </c>
      <c r="D49" s="3" t="s">
        <v>35</v>
      </c>
      <c r="E49" s="2" t="s">
        <v>128</v>
      </c>
      <c r="F49" s="93"/>
      <c r="G49" s="50"/>
    </row>
    <row r="50" spans="1:7" x14ac:dyDescent="0.35">
      <c r="A50" s="9"/>
      <c r="B50" s="68" t="s">
        <v>43</v>
      </c>
      <c r="C50" s="98">
        <v>24</v>
      </c>
      <c r="D50" s="3" t="s">
        <v>44</v>
      </c>
      <c r="E50" s="2" t="s">
        <v>129</v>
      </c>
      <c r="F50" s="93"/>
      <c r="G50" s="50"/>
    </row>
    <row r="51" spans="1:7" x14ac:dyDescent="0.35">
      <c r="A51" s="39"/>
      <c r="B51" s="69" t="s">
        <v>45</v>
      </c>
      <c r="C51" s="40">
        <v>1</v>
      </c>
      <c r="D51" s="3" t="s">
        <v>46</v>
      </c>
      <c r="E51" s="12" t="s">
        <v>130</v>
      </c>
      <c r="F51" s="93"/>
      <c r="G51" s="102" t="s">
        <v>257</v>
      </c>
    </row>
    <row r="52" spans="1:7" x14ac:dyDescent="0.35">
      <c r="A52" s="39"/>
      <c r="B52" s="69" t="s">
        <v>47</v>
      </c>
      <c r="C52" s="99">
        <v>24</v>
      </c>
      <c r="D52" s="3" t="s">
        <v>44</v>
      </c>
      <c r="E52" s="2" t="s">
        <v>130</v>
      </c>
      <c r="F52" s="93"/>
      <c r="G52" s="50"/>
    </row>
    <row r="53" spans="1:7" x14ac:dyDescent="0.35">
      <c r="A53" s="9"/>
      <c r="B53" s="3" t="s">
        <v>48</v>
      </c>
      <c r="C53" s="10"/>
      <c r="D53" s="3" t="s">
        <v>9</v>
      </c>
      <c r="E53" s="5" t="s">
        <v>181</v>
      </c>
      <c r="F53" s="33"/>
    </row>
    <row r="54" spans="1:7" s="82" customFormat="1" x14ac:dyDescent="0.35">
      <c r="A54" s="78"/>
      <c r="B54" s="79" t="s">
        <v>160</v>
      </c>
      <c r="C54" s="80"/>
      <c r="D54" s="79"/>
      <c r="E54" s="81">
        <v>250</v>
      </c>
      <c r="F54" s="94"/>
      <c r="G54" s="103"/>
    </row>
    <row r="55" spans="1:7" s="50" customFormat="1" ht="31.5" customHeight="1" x14ac:dyDescent="0.35">
      <c r="A55" s="117" t="s">
        <v>212</v>
      </c>
      <c r="B55" s="118"/>
      <c r="C55" s="118"/>
      <c r="D55" s="118"/>
      <c r="E55" s="119"/>
    </row>
    <row r="56" spans="1:7" x14ac:dyDescent="0.35">
      <c r="A56" s="85" t="s">
        <v>217</v>
      </c>
      <c r="B56" s="13"/>
      <c r="C56" s="13"/>
      <c r="D56" s="86" t="s">
        <v>99</v>
      </c>
      <c r="G56" s="50"/>
    </row>
    <row r="57" spans="1:7" x14ac:dyDescent="0.35">
      <c r="A57" s="27" t="s">
        <v>13</v>
      </c>
      <c r="B57" s="9" t="s">
        <v>214</v>
      </c>
      <c r="C57" s="10">
        <v>1</v>
      </c>
      <c r="D57" s="3" t="s">
        <v>49</v>
      </c>
      <c r="E57" s="64" t="s">
        <v>177</v>
      </c>
      <c r="G57" s="50"/>
    </row>
    <row r="58" spans="1:7" ht="29" x14ac:dyDescent="0.35">
      <c r="A58" s="63" t="s">
        <v>215</v>
      </c>
      <c r="B58" s="9" t="s">
        <v>50</v>
      </c>
      <c r="C58" s="10">
        <v>1</v>
      </c>
      <c r="D58" s="3" t="s">
        <v>46</v>
      </c>
      <c r="E58" s="64" t="s">
        <v>178</v>
      </c>
      <c r="G58" s="50"/>
    </row>
    <row r="59" spans="1:7" x14ac:dyDescent="0.35">
      <c r="A59" s="9"/>
      <c r="B59" s="9" t="s">
        <v>51</v>
      </c>
      <c r="C59" s="10">
        <v>1</v>
      </c>
      <c r="D59" s="3" t="s">
        <v>52</v>
      </c>
      <c r="E59" s="64" t="s">
        <v>178</v>
      </c>
      <c r="G59" s="50"/>
    </row>
    <row r="60" spans="1:7" x14ac:dyDescent="0.35">
      <c r="A60" s="9"/>
      <c r="B60" s="57" t="s">
        <v>176</v>
      </c>
      <c r="C60" s="28">
        <v>24</v>
      </c>
      <c r="D60" s="3" t="s">
        <v>53</v>
      </c>
      <c r="E60" s="2" t="s">
        <v>130</v>
      </c>
      <c r="G60" s="50"/>
    </row>
    <row r="61" spans="1:7" x14ac:dyDescent="0.35">
      <c r="A61" s="85" t="s">
        <v>218</v>
      </c>
      <c r="B61" s="57"/>
      <c r="C61" s="13"/>
      <c r="D61" s="15"/>
    </row>
    <row r="62" spans="1:7" x14ac:dyDescent="0.35">
      <c r="A62" s="78" t="s">
        <v>216</v>
      </c>
      <c r="B62" s="82" t="s">
        <v>219</v>
      </c>
      <c r="C62" s="80">
        <v>1</v>
      </c>
      <c r="D62" s="79" t="s">
        <v>49</v>
      </c>
      <c r="E62" s="83">
        <v>196.69</v>
      </c>
      <c r="G62" s="104">
        <v>180</v>
      </c>
    </row>
    <row r="63" spans="1:7" ht="29" x14ac:dyDescent="0.35">
      <c r="A63" s="9"/>
      <c r="B63" s="78" t="s">
        <v>220</v>
      </c>
      <c r="C63" s="80">
        <v>1</v>
      </c>
      <c r="D63" s="79" t="s">
        <v>46</v>
      </c>
      <c r="E63" s="87" t="s">
        <v>178</v>
      </c>
      <c r="G63" s="102" t="s">
        <v>259</v>
      </c>
    </row>
    <row r="64" spans="1:7" x14ac:dyDescent="0.35">
      <c r="A64" s="13" t="s">
        <v>133</v>
      </c>
      <c r="B64" s="41"/>
      <c r="C64" s="41"/>
      <c r="D64" s="15"/>
    </row>
    <row r="65" spans="1:9" ht="72.5" x14ac:dyDescent="0.35">
      <c r="A65" s="72" t="s">
        <v>226</v>
      </c>
      <c r="B65" s="21" t="s">
        <v>16</v>
      </c>
      <c r="C65" s="21">
        <v>24</v>
      </c>
      <c r="D65" s="3" t="s">
        <v>35</v>
      </c>
      <c r="E65" s="81" t="s">
        <v>249</v>
      </c>
      <c r="F65" s="70" t="s">
        <v>182</v>
      </c>
      <c r="G65" s="102" t="s">
        <v>248</v>
      </c>
    </row>
    <row r="66" spans="1:9" x14ac:dyDescent="0.35">
      <c r="A66" s="9"/>
      <c r="B66" s="21" t="s">
        <v>161</v>
      </c>
      <c r="C66" s="21">
        <v>15</v>
      </c>
      <c r="D66" s="3" t="s">
        <v>35</v>
      </c>
      <c r="E66" s="92" t="s">
        <v>250</v>
      </c>
      <c r="F66" s="70" t="s">
        <v>182</v>
      </c>
      <c r="G66" s="102" t="s">
        <v>248</v>
      </c>
    </row>
    <row r="67" spans="1:9" x14ac:dyDescent="0.35">
      <c r="A67" s="9"/>
      <c r="B67" s="11" t="s">
        <v>27</v>
      </c>
      <c r="C67" s="11">
        <v>1</v>
      </c>
      <c r="D67" s="11" t="s">
        <v>9</v>
      </c>
      <c r="E67" s="64" t="s">
        <v>184</v>
      </c>
      <c r="G67" s="50"/>
    </row>
    <row r="68" spans="1:9" ht="26.5" x14ac:dyDescent="0.35">
      <c r="A68" s="13" t="s">
        <v>54</v>
      </c>
      <c r="B68" s="41"/>
      <c r="C68" s="41"/>
      <c r="D68" s="15" t="s">
        <v>12</v>
      </c>
      <c r="G68" s="50"/>
    </row>
    <row r="69" spans="1:9" x14ac:dyDescent="0.35">
      <c r="A69" s="27" t="s">
        <v>13</v>
      </c>
      <c r="B69" s="21" t="s">
        <v>55</v>
      </c>
      <c r="C69" s="28">
        <v>14</v>
      </c>
      <c r="D69" s="3" t="s">
        <v>35</v>
      </c>
      <c r="E69" s="2" t="s">
        <v>135</v>
      </c>
      <c r="G69" s="50"/>
    </row>
    <row r="70" spans="1:9" ht="58" x14ac:dyDescent="0.35">
      <c r="A70" s="90" t="s">
        <v>267</v>
      </c>
      <c r="B70" s="21" t="s">
        <v>56</v>
      </c>
      <c r="C70" s="21">
        <v>1</v>
      </c>
      <c r="D70" s="3" t="s">
        <v>9</v>
      </c>
      <c r="E70" s="60" t="s">
        <v>183</v>
      </c>
      <c r="G70" s="102" t="s">
        <v>251</v>
      </c>
    </row>
    <row r="71" spans="1:9" ht="30" customHeight="1" x14ac:dyDescent="0.35">
      <c r="A71" s="13" t="s">
        <v>57</v>
      </c>
      <c r="B71" s="26"/>
      <c r="C71" s="26"/>
      <c r="D71" s="38"/>
      <c r="F71" s="120" t="s">
        <v>188</v>
      </c>
    </row>
    <row r="72" spans="1:9" x14ac:dyDescent="0.35">
      <c r="A72" s="56" t="s">
        <v>13</v>
      </c>
      <c r="B72" s="9" t="s">
        <v>185</v>
      </c>
      <c r="C72" s="10">
        <v>12</v>
      </c>
      <c r="D72" s="3" t="s">
        <v>10</v>
      </c>
      <c r="E72" s="7">
        <v>600</v>
      </c>
      <c r="F72" s="121"/>
    </row>
    <row r="73" spans="1:9" ht="58" x14ac:dyDescent="0.35">
      <c r="A73" s="58" t="s">
        <v>227</v>
      </c>
      <c r="B73" s="9" t="s">
        <v>58</v>
      </c>
      <c r="C73" s="10">
        <v>1</v>
      </c>
      <c r="D73" s="3" t="s">
        <v>59</v>
      </c>
      <c r="E73" s="81" t="s">
        <v>237</v>
      </c>
      <c r="F73" s="11" t="s">
        <v>238</v>
      </c>
      <c r="G73" s="102">
        <f>176.68*1.03</f>
        <v>181.9804</v>
      </c>
      <c r="H73" s="11">
        <f>G73*1.03</f>
        <v>187.43981200000002</v>
      </c>
      <c r="I73" s="11">
        <f>H73*1.03</f>
        <v>193.06300636000003</v>
      </c>
    </row>
    <row r="74" spans="1:9" ht="29" x14ac:dyDescent="0.35">
      <c r="A74" s="9"/>
      <c r="B74" s="9" t="s">
        <v>60</v>
      </c>
      <c r="C74" s="10">
        <v>1</v>
      </c>
      <c r="D74" s="3" t="s">
        <v>61</v>
      </c>
      <c r="E74" s="92" t="s">
        <v>236</v>
      </c>
      <c r="F74" s="11" t="s">
        <v>238</v>
      </c>
      <c r="G74" s="102">
        <f>196.68*1.03</f>
        <v>202.58040000000003</v>
      </c>
      <c r="H74" s="11">
        <f>G74*1.03</f>
        <v>208.65781200000004</v>
      </c>
      <c r="I74" s="11">
        <f>H74*1.03</f>
        <v>214.91754636000005</v>
      </c>
    </row>
    <row r="75" spans="1:9" x14ac:dyDescent="0.35">
      <c r="A75" s="9"/>
      <c r="B75" s="11" t="s">
        <v>136</v>
      </c>
      <c r="C75" s="10">
        <v>10</v>
      </c>
      <c r="E75" s="4" t="s">
        <v>106</v>
      </c>
      <c r="G75" s="50"/>
    </row>
    <row r="76" spans="1:9" ht="26.5" x14ac:dyDescent="0.35">
      <c r="A76" s="13" t="s">
        <v>62</v>
      </c>
      <c r="B76" s="26"/>
      <c r="C76" s="26"/>
      <c r="D76" s="73" t="s">
        <v>186</v>
      </c>
      <c r="G76" s="50"/>
    </row>
    <row r="77" spans="1:9" x14ac:dyDescent="0.35">
      <c r="A77" s="9"/>
      <c r="B77" s="27" t="s">
        <v>34</v>
      </c>
      <c r="C77" s="25">
        <v>24</v>
      </c>
      <c r="D77" s="3" t="s">
        <v>35</v>
      </c>
      <c r="E77" s="6" t="s">
        <v>137</v>
      </c>
      <c r="G77" s="50"/>
    </row>
    <row r="78" spans="1:9" x14ac:dyDescent="0.35">
      <c r="A78" s="9"/>
      <c r="B78" s="3" t="s">
        <v>36</v>
      </c>
      <c r="C78" s="10"/>
      <c r="D78" s="3" t="s">
        <v>9</v>
      </c>
      <c r="E78" s="60" t="s">
        <v>187</v>
      </c>
      <c r="G78" s="50"/>
    </row>
    <row r="79" spans="1:9" x14ac:dyDescent="0.35">
      <c r="A79" s="9"/>
      <c r="C79" s="10"/>
      <c r="G79" s="50"/>
    </row>
    <row r="80" spans="1:9" x14ac:dyDescent="0.35">
      <c r="A80" s="13" t="s">
        <v>63</v>
      </c>
      <c r="B80" s="14"/>
      <c r="C80" s="14"/>
      <c r="D80" s="15" t="s">
        <v>99</v>
      </c>
      <c r="E80" s="8"/>
      <c r="G80" s="50"/>
    </row>
    <row r="81" spans="1:7" ht="26.5" x14ac:dyDescent="0.35">
      <c r="A81" s="27"/>
      <c r="B81" s="9" t="s">
        <v>64</v>
      </c>
      <c r="C81" s="10">
        <v>24</v>
      </c>
      <c r="D81" s="24" t="s">
        <v>65</v>
      </c>
      <c r="E81" s="2" t="s">
        <v>138</v>
      </c>
      <c r="F81" s="120"/>
    </row>
    <row r="82" spans="1:7" ht="26.5" x14ac:dyDescent="0.35">
      <c r="A82" s="27"/>
      <c r="B82" s="9" t="s">
        <v>66</v>
      </c>
      <c r="C82" s="10">
        <v>24</v>
      </c>
      <c r="D82" s="24" t="s">
        <v>67</v>
      </c>
      <c r="E82" s="2" t="s">
        <v>139</v>
      </c>
      <c r="F82" s="121"/>
    </row>
    <row r="83" spans="1:7" ht="26.5" x14ac:dyDescent="0.35">
      <c r="A83" s="27"/>
      <c r="B83" s="9" t="s">
        <v>68</v>
      </c>
      <c r="C83" s="9">
        <v>24</v>
      </c>
      <c r="D83" s="24" t="s">
        <v>65</v>
      </c>
      <c r="E83" s="2" t="s">
        <v>140</v>
      </c>
    </row>
    <row r="84" spans="1:7" ht="26.5" x14ac:dyDescent="0.35">
      <c r="A84" s="27"/>
      <c r="B84" s="9" t="s">
        <v>69</v>
      </c>
      <c r="C84" s="9">
        <v>24</v>
      </c>
      <c r="D84" s="24" t="s">
        <v>67</v>
      </c>
      <c r="E84" s="2" t="s">
        <v>138</v>
      </c>
    </row>
    <row r="85" spans="1:7" ht="26.5" x14ac:dyDescent="0.35">
      <c r="A85" s="27"/>
      <c r="B85" s="9" t="s">
        <v>70</v>
      </c>
      <c r="C85" s="9">
        <v>24</v>
      </c>
      <c r="D85" s="24" t="s">
        <v>65</v>
      </c>
      <c r="E85" s="2" t="s">
        <v>140</v>
      </c>
    </row>
    <row r="86" spans="1:7" ht="26.5" x14ac:dyDescent="0.35">
      <c r="A86" s="27"/>
      <c r="B86" s="9" t="s">
        <v>71</v>
      </c>
      <c r="C86" s="9">
        <v>24</v>
      </c>
      <c r="D86" s="24" t="s">
        <v>67</v>
      </c>
      <c r="E86" s="2" t="s">
        <v>138</v>
      </c>
    </row>
    <row r="87" spans="1:7" x14ac:dyDescent="0.35">
      <c r="A87" s="27"/>
      <c r="B87" s="42" t="s">
        <v>141</v>
      </c>
      <c r="C87" s="42"/>
      <c r="D87" s="11" t="s">
        <v>141</v>
      </c>
      <c r="E87" s="4" t="s">
        <v>142</v>
      </c>
      <c r="F87" s="75" t="s">
        <v>195</v>
      </c>
      <c r="G87" s="50"/>
    </row>
    <row r="88" spans="1:7" x14ac:dyDescent="0.35">
      <c r="A88" s="13" t="s">
        <v>72</v>
      </c>
      <c r="B88" s="13"/>
      <c r="C88" s="13"/>
      <c r="D88" s="15" t="s">
        <v>99</v>
      </c>
      <c r="G88" s="50"/>
    </row>
    <row r="89" spans="1:7" x14ac:dyDescent="0.35">
      <c r="A89" s="9"/>
      <c r="B89" s="39" t="s">
        <v>34</v>
      </c>
      <c r="C89" s="40">
        <v>24</v>
      </c>
      <c r="D89" s="3"/>
      <c r="G89" s="50"/>
    </row>
    <row r="90" spans="1:7" x14ac:dyDescent="0.35">
      <c r="A90" s="9"/>
      <c r="B90" s="3" t="s">
        <v>36</v>
      </c>
      <c r="C90" s="40"/>
      <c r="D90" s="3" t="s">
        <v>9</v>
      </c>
      <c r="E90" s="60" t="s">
        <v>189</v>
      </c>
      <c r="G90" s="50"/>
    </row>
    <row r="91" spans="1:7" ht="26.5" x14ac:dyDescent="0.35">
      <c r="A91" s="13" t="s">
        <v>73</v>
      </c>
      <c r="B91" s="26"/>
      <c r="C91" s="26"/>
      <c r="D91" s="15" t="s">
        <v>12</v>
      </c>
      <c r="G91" s="50"/>
    </row>
    <row r="92" spans="1:7" ht="29" x14ac:dyDescent="0.35">
      <c r="A92" s="63" t="s">
        <v>190</v>
      </c>
      <c r="B92" s="44" t="s">
        <v>74</v>
      </c>
      <c r="C92" s="45">
        <v>12</v>
      </c>
      <c r="D92" s="3" t="s">
        <v>35</v>
      </c>
      <c r="E92" s="1" t="s">
        <v>143</v>
      </c>
      <c r="G92" s="50"/>
    </row>
    <row r="93" spans="1:7" x14ac:dyDescent="0.35">
      <c r="A93" s="46"/>
      <c r="B93" s="44" t="s">
        <v>75</v>
      </c>
      <c r="C93" s="45">
        <v>24</v>
      </c>
      <c r="D93" s="3" t="s">
        <v>35</v>
      </c>
      <c r="E93" s="1" t="s">
        <v>143</v>
      </c>
      <c r="G93" s="50"/>
    </row>
    <row r="94" spans="1:7" x14ac:dyDescent="0.35">
      <c r="A94" s="46"/>
      <c r="B94" s="44" t="s">
        <v>76</v>
      </c>
      <c r="C94" s="45">
        <v>24</v>
      </c>
      <c r="D94" s="3" t="s">
        <v>35</v>
      </c>
      <c r="E94" s="1" t="s">
        <v>143</v>
      </c>
      <c r="G94" s="50"/>
    </row>
    <row r="95" spans="1:7" x14ac:dyDescent="0.35">
      <c r="A95" s="46"/>
      <c r="B95" s="44" t="s">
        <v>23</v>
      </c>
      <c r="C95" s="45">
        <v>1</v>
      </c>
      <c r="D95" s="3" t="s">
        <v>9</v>
      </c>
      <c r="E95" s="64" t="s">
        <v>191</v>
      </c>
      <c r="G95" s="50"/>
    </row>
    <row r="96" spans="1:7" ht="26.5" x14ac:dyDescent="0.35">
      <c r="A96" s="13" t="s">
        <v>77</v>
      </c>
      <c r="B96" s="26"/>
      <c r="C96" s="26"/>
      <c r="D96" s="74" t="s">
        <v>12</v>
      </c>
      <c r="F96" s="66" t="s">
        <v>260</v>
      </c>
      <c r="G96" s="50"/>
    </row>
    <row r="97" spans="1:7" x14ac:dyDescent="0.35">
      <c r="A97" s="9"/>
      <c r="B97" s="27" t="s">
        <v>34</v>
      </c>
      <c r="C97" s="25">
        <v>24</v>
      </c>
      <c r="D97" s="3" t="s">
        <v>35</v>
      </c>
      <c r="E97" s="2" t="s">
        <v>144</v>
      </c>
      <c r="G97" s="50"/>
    </row>
    <row r="98" spans="1:7" x14ac:dyDescent="0.35">
      <c r="A98" s="9"/>
      <c r="B98" s="3" t="s">
        <v>36</v>
      </c>
      <c r="C98" s="47"/>
      <c r="D98" s="3" t="s">
        <v>9</v>
      </c>
      <c r="E98" s="60" t="s">
        <v>192</v>
      </c>
      <c r="G98" s="50"/>
    </row>
    <row r="99" spans="1:7" x14ac:dyDescent="0.35">
      <c r="A99" s="9"/>
      <c r="B99" s="47"/>
      <c r="C99" s="47"/>
      <c r="D99" s="3"/>
      <c r="G99" s="50"/>
    </row>
    <row r="100" spans="1:7" ht="26.5" x14ac:dyDescent="0.35">
      <c r="A100" s="85" t="s">
        <v>229</v>
      </c>
      <c r="B100" s="26"/>
      <c r="C100" s="26"/>
      <c r="D100" s="15" t="s">
        <v>12</v>
      </c>
      <c r="G100" s="50"/>
    </row>
    <row r="101" spans="1:7" ht="29" x14ac:dyDescent="0.35">
      <c r="A101" s="9" t="s">
        <v>99</v>
      </c>
      <c r="B101" s="11" t="s">
        <v>27</v>
      </c>
      <c r="C101" s="10">
        <v>1</v>
      </c>
      <c r="D101" s="11" t="s">
        <v>145</v>
      </c>
      <c r="E101" s="88" t="s">
        <v>240</v>
      </c>
      <c r="F101" s="66" t="s">
        <v>193</v>
      </c>
      <c r="G101" s="50"/>
    </row>
    <row r="102" spans="1:7" ht="29" x14ac:dyDescent="0.35">
      <c r="A102" s="85" t="s">
        <v>228</v>
      </c>
      <c r="B102" s="26"/>
      <c r="C102" s="26"/>
      <c r="D102" s="15" t="s">
        <v>12</v>
      </c>
      <c r="G102" s="50"/>
    </row>
    <row r="103" spans="1:7" ht="72.5" x14ac:dyDescent="0.35">
      <c r="A103" s="72" t="s">
        <v>252</v>
      </c>
      <c r="B103" s="108" t="s">
        <v>242</v>
      </c>
      <c r="C103" s="107" t="s">
        <v>159</v>
      </c>
      <c r="D103" s="101" t="s">
        <v>255</v>
      </c>
      <c r="E103" s="110" t="s">
        <v>263</v>
      </c>
      <c r="F103" s="50"/>
    </row>
    <row r="104" spans="1:7" ht="72.5" x14ac:dyDescent="0.35">
      <c r="A104" s="109" t="s">
        <v>264</v>
      </c>
      <c r="B104" s="108" t="s">
        <v>242</v>
      </c>
      <c r="C104" s="107" t="s">
        <v>159</v>
      </c>
      <c r="D104" s="101" t="s">
        <v>255</v>
      </c>
      <c r="E104" s="110" t="s">
        <v>265</v>
      </c>
      <c r="F104" s="50"/>
    </row>
    <row r="105" spans="1:7" x14ac:dyDescent="0.35">
      <c r="A105" s="9" t="s">
        <v>253</v>
      </c>
      <c r="B105" s="44" t="s">
        <v>26</v>
      </c>
      <c r="C105" s="45">
        <v>24</v>
      </c>
      <c r="D105" s="101" t="s">
        <v>256</v>
      </c>
      <c r="E105" s="100" t="s">
        <v>146</v>
      </c>
    </row>
    <row r="106" spans="1:7" x14ac:dyDescent="0.35">
      <c r="A106" s="9" t="s">
        <v>254</v>
      </c>
      <c r="B106" s="44" t="s">
        <v>26</v>
      </c>
      <c r="C106" s="45">
        <v>24</v>
      </c>
      <c r="D106" s="101" t="s">
        <v>256</v>
      </c>
      <c r="E106" s="100" t="s">
        <v>146</v>
      </c>
    </row>
    <row r="107" spans="1:7" x14ac:dyDescent="0.35">
      <c r="A107" s="9"/>
      <c r="B107" s="27" t="s">
        <v>27</v>
      </c>
      <c r="C107" s="48">
        <v>1</v>
      </c>
      <c r="D107" s="3" t="s">
        <v>9</v>
      </c>
      <c r="E107" s="59" t="s">
        <v>194</v>
      </c>
      <c r="F107" s="50"/>
      <c r="G107" s="50"/>
    </row>
    <row r="108" spans="1:7" x14ac:dyDescent="0.35">
      <c r="A108" s="9"/>
      <c r="B108" s="27"/>
      <c r="C108" s="48"/>
      <c r="G108" s="50"/>
    </row>
    <row r="109" spans="1:7" x14ac:dyDescent="0.35">
      <c r="A109" s="13" t="s">
        <v>79</v>
      </c>
      <c r="B109" s="15"/>
      <c r="C109" s="26"/>
      <c r="D109" s="15" t="s">
        <v>99</v>
      </c>
      <c r="G109" s="50"/>
    </row>
    <row r="110" spans="1:7" x14ac:dyDescent="0.35">
      <c r="A110" s="47"/>
      <c r="B110" s="27" t="s">
        <v>27</v>
      </c>
      <c r="C110" s="48"/>
      <c r="D110" s="3" t="s">
        <v>9</v>
      </c>
      <c r="E110" s="60" t="s">
        <v>196</v>
      </c>
      <c r="G110" s="50"/>
    </row>
    <row r="111" spans="1:7" x14ac:dyDescent="0.35">
      <c r="A111" s="47"/>
      <c r="B111" s="27"/>
      <c r="C111" s="48"/>
      <c r="D111" s="3"/>
      <c r="G111" s="50"/>
    </row>
    <row r="112" spans="1:7" ht="26.5" x14ac:dyDescent="0.35">
      <c r="A112" s="13" t="s">
        <v>80</v>
      </c>
      <c r="B112" s="15"/>
      <c r="C112" s="15"/>
      <c r="D112" s="15" t="s">
        <v>12</v>
      </c>
      <c r="G112" s="50"/>
    </row>
    <row r="113" spans="1:7" ht="58" x14ac:dyDescent="0.35">
      <c r="A113" s="71" t="s">
        <v>230</v>
      </c>
      <c r="B113" s="27" t="s">
        <v>27</v>
      </c>
      <c r="C113" s="48"/>
      <c r="D113" s="3" t="s">
        <v>9</v>
      </c>
      <c r="E113" s="76" t="s">
        <v>197</v>
      </c>
      <c r="F113" s="65"/>
      <c r="G113" s="50"/>
    </row>
    <row r="114" spans="1:7" x14ac:dyDescent="0.35">
      <c r="A114" s="9"/>
      <c r="B114" s="27"/>
      <c r="C114" s="48"/>
      <c r="D114" s="3"/>
      <c r="G114" s="50"/>
    </row>
    <row r="115" spans="1:7" x14ac:dyDescent="0.35">
      <c r="A115" s="9"/>
      <c r="B115" s="27"/>
      <c r="C115" s="48"/>
      <c r="G115" s="50"/>
    </row>
    <row r="116" spans="1:7" ht="26.5" x14ac:dyDescent="0.35">
      <c r="A116" s="13" t="s">
        <v>81</v>
      </c>
      <c r="B116" s="15"/>
      <c r="C116" s="15"/>
      <c r="D116" s="15" t="s">
        <v>12</v>
      </c>
      <c r="G116" s="50"/>
    </row>
    <row r="117" spans="1:7" x14ac:dyDescent="0.35">
      <c r="A117" s="9" t="s">
        <v>82</v>
      </c>
      <c r="B117" s="27" t="s">
        <v>83</v>
      </c>
      <c r="C117" s="48">
        <v>24</v>
      </c>
      <c r="D117" s="3" t="s">
        <v>35</v>
      </c>
      <c r="E117" s="2" t="s">
        <v>147</v>
      </c>
      <c r="G117" s="50"/>
    </row>
    <row r="118" spans="1:7" x14ac:dyDescent="0.35">
      <c r="A118" s="9"/>
      <c r="B118" s="27" t="s">
        <v>27</v>
      </c>
      <c r="C118" s="48"/>
      <c r="D118" s="3" t="s">
        <v>9</v>
      </c>
      <c r="E118" s="60" t="s">
        <v>198</v>
      </c>
      <c r="G118" s="50"/>
    </row>
    <row r="119" spans="1:7" x14ac:dyDescent="0.35">
      <c r="A119" s="9"/>
      <c r="B119" s="27"/>
      <c r="C119" s="48"/>
      <c r="G119" s="50"/>
    </row>
    <row r="120" spans="1:7" ht="26.5" x14ac:dyDescent="0.35">
      <c r="A120" s="13" t="s">
        <v>84</v>
      </c>
      <c r="B120" s="13"/>
      <c r="C120" s="13"/>
      <c r="D120" s="15" t="s">
        <v>12</v>
      </c>
      <c r="G120" s="50"/>
    </row>
    <row r="121" spans="1:7" ht="58" x14ac:dyDescent="0.35">
      <c r="A121" s="57" t="s">
        <v>231</v>
      </c>
      <c r="B121" s="21" t="s">
        <v>85</v>
      </c>
      <c r="C121" s="28">
        <v>9</v>
      </c>
      <c r="D121" s="3" t="s">
        <v>86</v>
      </c>
      <c r="E121" s="77" t="s">
        <v>199</v>
      </c>
      <c r="F121" s="66"/>
      <c r="G121" s="50"/>
    </row>
    <row r="122" spans="1:7" x14ac:dyDescent="0.35">
      <c r="A122" s="44"/>
      <c r="B122" s="21" t="s">
        <v>87</v>
      </c>
      <c r="C122" s="21">
        <v>15</v>
      </c>
      <c r="D122" s="24" t="s">
        <v>78</v>
      </c>
      <c r="E122" s="2" t="s">
        <v>106</v>
      </c>
    </row>
    <row r="123" spans="1:7" ht="29" x14ac:dyDescent="0.35">
      <c r="A123" s="44"/>
      <c r="B123" s="44" t="s">
        <v>148</v>
      </c>
      <c r="C123" s="22">
        <v>1</v>
      </c>
      <c r="D123" s="3"/>
      <c r="E123" s="59" t="s">
        <v>200</v>
      </c>
      <c r="G123" s="50"/>
    </row>
    <row r="124" spans="1:7" ht="29" x14ac:dyDescent="0.35">
      <c r="A124" s="44"/>
      <c r="B124" s="44" t="s">
        <v>91</v>
      </c>
      <c r="C124" s="22">
        <v>9</v>
      </c>
      <c r="D124" s="24" t="s">
        <v>92</v>
      </c>
      <c r="E124" s="77" t="s">
        <v>199</v>
      </c>
      <c r="G124" s="50"/>
    </row>
    <row r="125" spans="1:7" x14ac:dyDescent="0.35">
      <c r="A125" s="42"/>
      <c r="B125" s="43" t="s">
        <v>27</v>
      </c>
      <c r="C125" s="49"/>
      <c r="D125" s="24" t="s">
        <v>9</v>
      </c>
      <c r="E125" s="59" t="s">
        <v>200</v>
      </c>
      <c r="G125" s="50"/>
    </row>
    <row r="126" spans="1:7" x14ac:dyDescent="0.35">
      <c r="A126" s="44"/>
      <c r="B126" s="44" t="s">
        <v>93</v>
      </c>
      <c r="C126" s="22"/>
      <c r="D126" s="24"/>
      <c r="E126" s="2" t="s">
        <v>106</v>
      </c>
      <c r="G126" s="50"/>
    </row>
    <row r="127" spans="1:7" ht="26.5" x14ac:dyDescent="0.35">
      <c r="A127" s="13" t="s">
        <v>88</v>
      </c>
      <c r="B127" s="26"/>
      <c r="C127" s="26"/>
      <c r="D127" s="15" t="s">
        <v>12</v>
      </c>
      <c r="G127" s="50"/>
    </row>
    <row r="128" spans="1:7" ht="87" x14ac:dyDescent="0.35">
      <c r="A128" s="72" t="s">
        <v>232</v>
      </c>
      <c r="B128" s="44" t="s">
        <v>94</v>
      </c>
      <c r="C128" s="22">
        <v>9</v>
      </c>
      <c r="D128" s="50"/>
      <c r="E128" s="59" t="s">
        <v>201</v>
      </c>
      <c r="G128" s="50"/>
    </row>
    <row r="129" spans="1:8" x14ac:dyDescent="0.35">
      <c r="A129" s="44"/>
      <c r="B129" s="44" t="s">
        <v>87</v>
      </c>
      <c r="C129" s="22">
        <v>15</v>
      </c>
      <c r="D129" s="3" t="s">
        <v>78</v>
      </c>
      <c r="E129" s="2" t="s">
        <v>149</v>
      </c>
      <c r="G129" s="50"/>
    </row>
    <row r="130" spans="1:8" x14ac:dyDescent="0.35">
      <c r="A130" s="44"/>
      <c r="B130" s="44" t="s">
        <v>150</v>
      </c>
      <c r="C130" s="22">
        <v>1</v>
      </c>
      <c r="D130" s="3"/>
      <c r="E130" s="76" t="s">
        <v>202</v>
      </c>
      <c r="G130" s="50"/>
    </row>
    <row r="131" spans="1:8" x14ac:dyDescent="0.35">
      <c r="A131" s="44"/>
      <c r="B131" s="44" t="s">
        <v>151</v>
      </c>
      <c r="C131" s="22">
        <v>24</v>
      </c>
      <c r="D131" s="24" t="s">
        <v>100</v>
      </c>
      <c r="E131" s="2" t="s">
        <v>111</v>
      </c>
      <c r="G131" s="50"/>
    </row>
    <row r="132" spans="1:8" x14ac:dyDescent="0.35">
      <c r="A132" s="44"/>
      <c r="B132" s="44" t="s">
        <v>152</v>
      </c>
      <c r="C132" s="22">
        <v>1</v>
      </c>
      <c r="D132" s="3"/>
      <c r="E132" s="76" t="s">
        <v>202</v>
      </c>
      <c r="G132" s="50"/>
    </row>
    <row r="133" spans="1:8" x14ac:dyDescent="0.35">
      <c r="A133" s="42"/>
      <c r="B133" s="43" t="s">
        <v>27</v>
      </c>
      <c r="C133" s="49"/>
      <c r="D133" s="24" t="s">
        <v>9</v>
      </c>
      <c r="E133" s="76" t="s">
        <v>202</v>
      </c>
      <c r="G133" s="50"/>
    </row>
    <row r="134" spans="1:8" x14ac:dyDescent="0.35">
      <c r="A134" s="13" t="s">
        <v>89</v>
      </c>
      <c r="B134" s="51"/>
      <c r="C134" s="51"/>
      <c r="D134" s="15" t="s">
        <v>99</v>
      </c>
      <c r="G134" s="50"/>
    </row>
    <row r="135" spans="1:8" ht="29" x14ac:dyDescent="0.35">
      <c r="B135" s="27" t="s">
        <v>27</v>
      </c>
      <c r="C135" s="48"/>
      <c r="D135" s="3" t="s">
        <v>9</v>
      </c>
      <c r="E135" s="95" t="s">
        <v>239</v>
      </c>
      <c r="F135" s="11">
        <f>149.53*1.03</f>
        <v>154.01590000000002</v>
      </c>
      <c r="G135" s="50">
        <f>F135*1.03</f>
        <v>158.63637700000001</v>
      </c>
      <c r="H135" s="11">
        <f>G135*1.03</f>
        <v>163.39546831000001</v>
      </c>
    </row>
    <row r="136" spans="1:8" x14ac:dyDescent="0.35">
      <c r="A136" s="47"/>
      <c r="B136" s="9"/>
      <c r="C136" s="9"/>
      <c r="G136" s="50"/>
    </row>
    <row r="137" spans="1:8" x14ac:dyDescent="0.35">
      <c r="A137" s="13" t="s">
        <v>90</v>
      </c>
      <c r="B137" s="14"/>
      <c r="C137" s="14"/>
      <c r="D137" s="15" t="s">
        <v>99</v>
      </c>
      <c r="F137" s="65" t="s">
        <v>204</v>
      </c>
      <c r="G137" s="50"/>
    </row>
    <row r="138" spans="1:8" x14ac:dyDescent="0.35">
      <c r="A138" s="50"/>
      <c r="B138" s="42" t="s">
        <v>95</v>
      </c>
      <c r="C138" s="52">
        <v>24</v>
      </c>
      <c r="D138" s="24" t="s">
        <v>35</v>
      </c>
      <c r="E138" s="2" t="s">
        <v>111</v>
      </c>
      <c r="G138" s="50"/>
    </row>
    <row r="139" spans="1:8" x14ac:dyDescent="0.35">
      <c r="A139" s="50"/>
      <c r="B139" s="24" t="s">
        <v>27</v>
      </c>
      <c r="C139" s="52"/>
      <c r="D139" s="24" t="s">
        <v>9</v>
      </c>
      <c r="E139" s="76" t="s">
        <v>203</v>
      </c>
      <c r="G139" s="50"/>
    </row>
    <row r="140" spans="1:8" x14ac:dyDescent="0.35">
      <c r="A140" s="13" t="s">
        <v>153</v>
      </c>
      <c r="B140" s="14"/>
      <c r="C140" s="14"/>
      <c r="D140" s="15" t="s">
        <v>99</v>
      </c>
      <c r="G140" s="50"/>
    </row>
    <row r="141" spans="1:8" x14ac:dyDescent="0.35">
      <c r="A141" s="11" t="s">
        <v>134</v>
      </c>
      <c r="B141" s="11" t="s">
        <v>27</v>
      </c>
      <c r="C141" s="11">
        <v>1</v>
      </c>
      <c r="D141" s="11" t="s">
        <v>9</v>
      </c>
      <c r="E141" s="76" t="s">
        <v>203</v>
      </c>
      <c r="G141" s="50"/>
    </row>
    <row r="142" spans="1:8" ht="29" x14ac:dyDescent="0.35">
      <c r="B142" s="65" t="s">
        <v>206</v>
      </c>
      <c r="C142" s="11">
        <v>12</v>
      </c>
      <c r="D142" s="11" t="s">
        <v>155</v>
      </c>
      <c r="E142" s="4" t="s">
        <v>154</v>
      </c>
      <c r="G142" s="50"/>
    </row>
    <row r="143" spans="1:8" x14ac:dyDescent="0.35">
      <c r="B143" s="11" t="s">
        <v>158</v>
      </c>
      <c r="D143" s="11" t="s">
        <v>156</v>
      </c>
      <c r="E143" s="4" t="s">
        <v>157</v>
      </c>
    </row>
  </sheetData>
  <mergeCells count="5">
    <mergeCell ref="A9:E9"/>
    <mergeCell ref="A15:E15"/>
    <mergeCell ref="A55:E55"/>
    <mergeCell ref="F71:F72"/>
    <mergeCell ref="F81:F82"/>
  </mergeCells>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481D9CF25DB24894CC9B0717B5BAD9" ma:contentTypeVersion="15" ma:contentTypeDescription="Create a new document." ma:contentTypeScope="" ma:versionID="952fa1c728730591444985e9778f7089">
  <xsd:schema xmlns:xsd="http://www.w3.org/2001/XMLSchema" xmlns:xs="http://www.w3.org/2001/XMLSchema" xmlns:p="http://schemas.microsoft.com/office/2006/metadata/properties" xmlns:ns3="6baea29d-33f9-45ee-b5f8-bc1549900010" xmlns:ns4="eee55b36-da06-4f09-a945-6b5e2720b3e0" targetNamespace="http://schemas.microsoft.com/office/2006/metadata/properties" ma:root="true" ma:fieldsID="64eeaa613decd3ac9e1fe47c4c7995f2" ns3:_="" ns4:_="">
    <xsd:import namespace="6baea29d-33f9-45ee-b5f8-bc1549900010"/>
    <xsd:import namespace="eee55b36-da06-4f09-a945-6b5e2720b3e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4:SharedWithUsers" minOccurs="0"/>
                <xsd:element ref="ns4:SharedWithDetails" minOccurs="0"/>
                <xsd:element ref="ns4:SharingHintHash"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ea29d-33f9-45ee-b5f8-bc1549900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55b36-da06-4f09-a945-6b5e2720b3e0"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578A7B-4616-474C-AD6F-AF8D40C4ECAF}">
  <ds:schemaRefs>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metadata/properties"/>
    <ds:schemaRef ds:uri="6baea29d-33f9-45ee-b5f8-bc1549900010"/>
    <ds:schemaRef ds:uri="http://schemas.microsoft.com/office/2006/documentManagement/types"/>
    <ds:schemaRef ds:uri="http://purl.org/dc/terms/"/>
    <ds:schemaRef ds:uri="eee55b36-da06-4f09-a945-6b5e2720b3e0"/>
    <ds:schemaRef ds:uri="http://purl.org/dc/dcmitype/"/>
  </ds:schemaRefs>
</ds:datastoreItem>
</file>

<file path=customXml/itemProps2.xml><?xml version="1.0" encoding="utf-8"?>
<ds:datastoreItem xmlns:ds="http://schemas.openxmlformats.org/officeDocument/2006/customXml" ds:itemID="{009A9078-906D-44F0-BFB5-F8B35BD57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ea29d-33f9-45ee-b5f8-bc1549900010"/>
    <ds:schemaRef ds:uri="eee55b36-da06-4f09-a945-6b5e2720b3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06C07-7B87-4941-97FD-ED28A16CA7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Alameda Health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Askin, Michael</dc:creator>
  <cp:lastModifiedBy>Askin, Michael</cp:lastModifiedBy>
  <dcterms:created xsi:type="dcterms:W3CDTF">2023-06-13T19:24:26Z</dcterms:created>
  <dcterms:modified xsi:type="dcterms:W3CDTF">2026-09-21T22:40:05Z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0x01010082481D9CF25DB24894CC9B0717B5BAD9</vt:lpwstr>
  </property>
</Properties>
</file>